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904\УКІ паспорти\"/>
    </mc:Choice>
  </mc:AlternateContent>
  <bookViews>
    <workbookView xWindow="0" yWindow="0" windowWidth="28800" windowHeight="12435"/>
  </bookViews>
  <sheets>
    <sheet name="1418110" sheetId="2" r:id="rId1"/>
  </sheets>
  <definedNames>
    <definedName name="_xlnm.Print_Area" localSheetId="0">'1418110'!$A$1:$BM$125</definedName>
  </definedNames>
  <calcPr calcId="152511"/>
</workbook>
</file>

<file path=xl/calcChain.xml><?xml version="1.0" encoding="utf-8"?>
<calcChain xmlns="http://schemas.openxmlformats.org/spreadsheetml/2006/main">
  <c r="A123" i="2" l="1"/>
  <c r="AO65" i="2"/>
  <c r="AO81" i="2"/>
  <c r="BE81" i="2" s="1"/>
  <c r="AO110" i="2"/>
  <c r="BE110" i="2" s="1"/>
  <c r="AO109" i="2"/>
  <c r="BE109" i="2" s="1"/>
  <c r="BE92" i="2"/>
  <c r="BE93" i="2"/>
  <c r="BE75" i="2"/>
  <c r="BE76" i="2"/>
  <c r="AO108" i="2"/>
  <c r="BE108" i="2"/>
  <c r="BE74" i="2"/>
  <c r="BE90" i="2"/>
  <c r="BE91" i="2"/>
  <c r="AO105" i="2"/>
  <c r="BE105" i="2" s="1"/>
  <c r="AO106" i="2"/>
  <c r="BE106" i="2" s="1"/>
  <c r="BE88" i="2"/>
  <c r="AO104" i="2"/>
  <c r="BE104" i="2"/>
  <c r="AO103" i="2"/>
  <c r="AO100" i="2"/>
  <c r="AO99" i="2"/>
  <c r="BE99" i="2"/>
  <c r="AO97" i="2"/>
  <c r="BE97" i="2"/>
  <c r="BE87" i="2"/>
  <c r="AO85" i="2"/>
  <c r="BE85" i="2" s="1"/>
  <c r="BE84" i="2"/>
  <c r="BE80" i="2"/>
  <c r="AO70" i="2"/>
  <c r="BE70" i="2" s="1"/>
  <c r="AO68" i="2"/>
  <c r="AO101" i="2" s="1"/>
  <c r="BE101" i="2" s="1"/>
  <c r="AO69" i="2"/>
  <c r="BE69" i="2"/>
  <c r="AW107" i="2"/>
  <c r="BE107" i="2"/>
  <c r="AO95" i="2"/>
  <c r="BE95" i="2"/>
  <c r="AO96" i="2"/>
  <c r="BE96" i="2"/>
  <c r="BE82" i="2"/>
  <c r="AW62" i="2"/>
  <c r="AJ54" i="2" s="1"/>
  <c r="BE73" i="2"/>
  <c r="BE66" i="2"/>
  <c r="AO63" i="2"/>
  <c r="AO62" i="2" s="1"/>
  <c r="BE63" i="2"/>
  <c r="BE89" i="2"/>
  <c r="BE86" i="2"/>
  <c r="BE71" i="2"/>
  <c r="BE64" i="2"/>
  <c r="BE72" i="2"/>
  <c r="BE67" i="2"/>
  <c r="BE79" i="2"/>
  <c r="BE83" i="2"/>
  <c r="BE112" i="2"/>
  <c r="BE78" i="2"/>
  <c r="BE103" i="2"/>
  <c r="BE100" i="2"/>
  <c r="BE65" i="2"/>
  <c r="BE62" i="2" l="1"/>
  <c r="AC46" i="2"/>
  <c r="AS22" i="2"/>
  <c r="AJ55" i="2"/>
  <c r="AK46" i="2"/>
  <c r="AK47" i="2" s="1"/>
  <c r="I23" i="2" s="1"/>
  <c r="AO98" i="2"/>
  <c r="BE98" i="2" s="1"/>
  <c r="BE68" i="2"/>
  <c r="AO102" i="2"/>
  <c r="BE102" i="2" s="1"/>
  <c r="AB54" i="2" l="1"/>
  <c r="AC47" i="2"/>
  <c r="AS47" i="2" s="1"/>
  <c r="AS46" i="2"/>
  <c r="U22" i="2"/>
  <c r="AR54" i="2" l="1"/>
  <c r="AB55" i="2"/>
  <c r="AR55" i="2" s="1"/>
</calcChain>
</file>

<file path=xl/sharedStrings.xml><?xml version="1.0" encoding="utf-8"?>
<sst xmlns="http://schemas.openxmlformats.org/spreadsheetml/2006/main" count="240" uniqueCount="133">
  <si>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</si>
  <si>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</si>
  <si>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</si>
  <si>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</si>
  <si>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</si>
  <si>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</si>
  <si>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</si>
  <si>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</si>
  <si>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</si>
  <si>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</si>
  <si>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</si>
  <si>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</si>
  <si>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</si>
  <si>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</si>
  <si>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</si>
  <si>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</si>
  <si>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</si>
  <si>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</si>
  <si>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</si>
  <si>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</si>
  <si>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</si>
  <si>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</si>
  <si>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</si>
  <si>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</si>
  <si>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</si>
  <si>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</si>
  <si>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</si>
  <si>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</si>
  <si>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</si>
  <si>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</si>
  <si>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</si>
  <si>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</si>
  <si>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</si>
  <si>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</si>
  <si>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</si>
  <si>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</si>
  <si>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</si>
  <si>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</si>
  <si>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</si>
  <si>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</si>
  <si>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</si>
  <si>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</si>
  <si>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</si>
  <si>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</si>
  <si>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</si>
  <si>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</si>
  <si>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</si>
  <si>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</si>
  <si>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</si>
  <si>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матеріального резерву місцевого рівня для здійснення заходів спрямованих на запобігання і ліквідацію наслідків надзвичайних ситуацій та їх наслідків, надання допомоги постраждалому населенню, проведення невідкладних відновлювальних робіт</t>
  </si>
  <si>
    <t>УСЬОГО</t>
  </si>
  <si>
    <t>затрат</t>
  </si>
  <si>
    <t>обсяг видатків на поповнення матеріального резерву місцевого рівня, в т.ч.:</t>
  </si>
  <si>
    <t>грн.</t>
  </si>
  <si>
    <t>придбання паливно-мастильних матеріалів</t>
  </si>
  <si>
    <t>продукту</t>
  </si>
  <si>
    <t>літр</t>
  </si>
  <si>
    <t>ефективності</t>
  </si>
  <si>
    <t>якості</t>
  </si>
  <si>
    <t>відсоток поповнення матеріального резерву відповідно до номенклатури та обсягу місцевого матеріального резерву для здійснення заходів, спрямованих на запобігання і ліквідацію наслідків надзвичайних ситуацій</t>
  </si>
  <si>
    <t>відс.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</si>
  <si>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ситуацій та їх наслідків</t>
  </si>
  <si>
    <t>Фінансове управління Хмельницької міської ради</t>
  </si>
  <si>
    <t>Начальник фінансового управління</t>
  </si>
  <si>
    <t>03356163</t>
  </si>
  <si>
    <t>Заходи із запобігання та ліквідації надзвичайних ситуацій та наслідків стихійного лиха</t>
  </si>
  <si>
    <t>8110</t>
  </si>
  <si>
    <t>0320</t>
  </si>
  <si>
    <t>Управління комунальної інфраструктури Хмельницької міської ради</t>
  </si>
  <si>
    <t>розрахунково</t>
  </si>
  <si>
    <t>Завдання 1. Видатки на заходи запобігання та ліквідації надзвичайних ситуацій та наслідків стихійного лиха</t>
  </si>
  <si>
    <t>гривень</t>
  </si>
  <si>
    <t>Видатки на заходи запобігання та ліквідації надзвичайних ситуацій та наслідків стихійного лиха - поповнення матеріального резерву</t>
  </si>
  <si>
    <t>Наказ</t>
  </si>
  <si>
    <t>рішення сесії міської ради, виконавчого комітету</t>
  </si>
  <si>
    <t xml:space="preserve">придбання поліетиленової плівки </t>
  </si>
  <si>
    <t>кількість поліетиленової плівки, що необхідно придбати</t>
  </si>
  <si>
    <t>середні витрати на придбання 1 кв. м поліетиленової плівки</t>
  </si>
  <si>
    <t>кв. м</t>
  </si>
  <si>
    <t>службова записка</t>
  </si>
  <si>
    <t>лист-звернення, службова записка</t>
  </si>
  <si>
    <t>шт.</t>
  </si>
  <si>
    <t xml:space="preserve">кількість паливно-мастильних матеріалів (бензин), що необхідно придбати </t>
  </si>
  <si>
    <t xml:space="preserve">кількість паливно-мастильних матеріалів (дизельне паливо), що необхідно придбати </t>
  </si>
  <si>
    <t>середні витрати на придбання 1 л паливно-мастильних матеріалів (бензин)</t>
  </si>
  <si>
    <t>середні витрати на придбання 1 л  паливно-мастильних матеріалів (дизельне паливо)</t>
  </si>
  <si>
    <t>бюджетної програми місцевого бюджету на 2023  рік</t>
  </si>
  <si>
    <t>придбання скла</t>
  </si>
  <si>
    <t>середні витрати на придбання 1 кв. м скла</t>
  </si>
  <si>
    <t>(Власне ім'я, ПРІЗВИЩЕ)</t>
  </si>
  <si>
    <t>Сергій ЯМЧУК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</si>
  <si>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</si>
  <si>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придбання мішків</t>
  </si>
  <si>
    <t>придбання склорізів</t>
  </si>
  <si>
    <t>придбання обігрівача повітряного</t>
  </si>
  <si>
    <t>кг</t>
  </si>
  <si>
    <t>кількість скла, що необхідно придбати, що необхідно придбати</t>
  </si>
  <si>
    <t>кількість саморізів по металу, що необхідно придбати</t>
  </si>
  <si>
    <t>кількість степлерів будівельних, що необхідно придбати</t>
  </si>
  <si>
    <t>кількість склорізів, що необхідно придбати, що необхідно придбати</t>
  </si>
  <si>
    <t>кількість обігрівачів повітряних, що необхідно придбати</t>
  </si>
  <si>
    <t>середні витрати на придбання 1 кг саморізів</t>
  </si>
  <si>
    <t>середні витрати на придбання 1 мішка</t>
  </si>
  <si>
    <t>середні витрати на придбання 1 степлера будівельного</t>
  </si>
  <si>
    <t>середні витрати на придбання 100 шт. саморізів по металу</t>
  </si>
  <si>
    <t>середні витрати на придбання 1 склоріза</t>
  </si>
  <si>
    <t>середні витрати на придбання 1 обігрівача</t>
  </si>
  <si>
    <t>придбання профнастилу</t>
  </si>
  <si>
    <t>придбання мобільних пристроїв для приготування їжі</t>
  </si>
  <si>
    <t>кількість саморізів, що необхідно придбати</t>
  </si>
  <si>
    <t>кількість профнастилу, що необхідно придбати</t>
  </si>
  <si>
    <t>кількість мобільних пристроїв для приготування їжі, що необхідно придбати</t>
  </si>
  <si>
    <t>середні витрати на придбання 1 мобільного пристрою для приготування їжі</t>
  </si>
  <si>
    <t xml:space="preserve">придбання цвяхів (шиферних, будівельних) </t>
  </si>
  <si>
    <t>придбання степлера будівельного (в т. ч. скобів до нього)</t>
  </si>
  <si>
    <t>придбання саморізів (в т. ч. саморізів по металу)</t>
  </si>
  <si>
    <t>кількість цвяхів (шиферних, будівельних), що необхідно придбати</t>
  </si>
  <si>
    <t xml:space="preserve">середні витрати на придбання 1 кг цвяхів (шиферних, будівельних) </t>
  </si>
  <si>
    <t>середні витрати на придбання 1 кв. м профнастилу</t>
  </si>
  <si>
    <t>кількість мішків, що необхідно придбати</t>
  </si>
  <si>
    <t>Конституція України, Бюджетний кодекс України, Закон України "Про Державний бюджет України на 2023 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змінами), рішення сесії Хмельницької міської ради від 21.12.2022 року № 12 «Про бюджет Хмельницької міської територіальної громади на 2023 рік», рішення виконавчого комітету Хмельницької міської ради від 12.01.2023 року № 1 "Про перерозподіл бюджетних призначень бюджету Хмельницької міської територіальної громади на 2023 рік", 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</si>
  <si>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2256400000</t>
  </si>
  <si>
    <t>кількість плит ОСБ, що необхідно придбати</t>
  </si>
  <si>
    <t>придбання плит ОСБ</t>
  </si>
  <si>
    <t>середні витрати на придбання 1 плити ОСБ</t>
  </si>
  <si>
    <t>придбання скотча</t>
  </si>
  <si>
    <t>придбання диспенсеру для скотчу</t>
  </si>
  <si>
    <t>кількість скотчу, що необхідно придбати</t>
  </si>
  <si>
    <t>кількість диспенсерів для скотчу, що необхідно придбати</t>
  </si>
  <si>
    <t>середні витрати на придбання 1 шт. скотчу</t>
  </si>
  <si>
    <t>середні витрати на придбання 1 диспенсеру для скотчу</t>
  </si>
  <si>
    <t>В. о. начальника управління комунальної_x000D__x000D_ інфраструктури_x000D_</t>
  </si>
  <si>
    <t>Василь КАБАЛЬСЬКИЙ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</si>
</sst>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0"/>
    <numFmt numFmtId="180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vertical="top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17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/>
    <xf numFmtId="0" fontId="7" fillId="0" borderId="0" xfId="0" applyFont="1" applyBorder="1"/>
    <xf numFmtId="0" fontId="3" fillId="2" borderId="0" xfId="0" applyFont="1" applyFill="1" applyBorder="1" applyAlignment="1">
      <alignment vertical="center"/>
    </xf>
    <xf numFmtId="4" fontId="2" fillId="0" borderId="0" xfId="0" applyNumberFormat="1" applyFont="1"/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25"/>
  <sheetViews>
    <sheetView tabSelected="1" view="pageBreakPreview" zoomScaleNormal="100" zoomScaleSheetLayoutView="100" workbookViewId="0">
      <selection activeCell="A124" sqref="A124:H12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2" width="3" style="1" customWidth="1"/>
    <col min="73" max="73" width="10" style="1" customWidth="1"/>
    <col min="74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3" t="s">
        <v>22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77" ht="15.95" customHeight="1" x14ac:dyDescent="0.2">
      <c r="AO2" s="116" t="s">
        <v>0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77" ht="15" customHeight="1" x14ac:dyDescent="0.2">
      <c r="AO3" s="145" t="s">
        <v>73</v>
      </c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</row>
    <row r="4" spans="1:77" ht="20.25" customHeight="1" x14ac:dyDescent="0.25">
      <c r="AO4" s="135" t="s">
        <v>68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</row>
    <row r="5" spans="1:77" x14ac:dyDescent="0.2">
      <c r="AO5" s="136" t="s">
        <v>10</v>
      </c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</row>
    <row r="6" spans="1:77" ht="7.5" customHeight="1" x14ac:dyDescent="0.2"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77" ht="16.5" customHeight="1" x14ac:dyDescent="0.2">
      <c r="AO7" s="138">
        <v>45029</v>
      </c>
      <c r="AP7" s="139"/>
      <c r="AQ7" s="139"/>
      <c r="AR7" s="139"/>
      <c r="AS7" s="139"/>
      <c r="AT7" s="139"/>
      <c r="AU7" s="139"/>
      <c r="AV7" s="1" t="s">
        <v>48</v>
      </c>
      <c r="AW7" s="129">
        <v>52</v>
      </c>
      <c r="AX7" s="129"/>
      <c r="AY7" s="129"/>
      <c r="AZ7" s="129"/>
      <c r="BA7" s="129"/>
      <c r="BB7" s="129"/>
      <c r="BC7" s="129"/>
      <c r="BD7" s="129"/>
      <c r="BE7" s="129"/>
      <c r="BF7" s="129"/>
    </row>
    <row r="8" spans="1:77" x14ac:dyDescent="0.2">
      <c r="AO8" s="24"/>
      <c r="AP8" s="24"/>
      <c r="AQ8" s="24"/>
      <c r="AR8" s="24"/>
      <c r="AS8" s="24"/>
      <c r="AT8" s="24"/>
      <c r="AU8" s="24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7" t="s">
        <v>11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</row>
    <row r="11" spans="1:77" ht="15.75" customHeight="1" x14ac:dyDescent="0.2">
      <c r="A11" s="137" t="s">
        <v>86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</row>
    <row r="12" spans="1:77" ht="13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3" t="s">
        <v>38</v>
      </c>
      <c r="B13" s="130">
        <v>1400000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32"/>
      <c r="N13" s="132" t="s">
        <v>68</v>
      </c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33"/>
      <c r="AU13" s="130" t="s">
        <v>64</v>
      </c>
      <c r="AV13" s="131"/>
      <c r="AW13" s="131"/>
      <c r="AX13" s="131"/>
      <c r="AY13" s="131"/>
      <c r="AZ13" s="131"/>
      <c r="BA13" s="131"/>
      <c r="BB13" s="131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30.75" customHeight="1" x14ac:dyDescent="0.2">
      <c r="A14" s="21"/>
      <c r="B14" s="128" t="s">
        <v>41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42"/>
      <c r="N14" s="133" t="s">
        <v>47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42"/>
      <c r="AU14" s="128" t="s">
        <v>40</v>
      </c>
      <c r="AV14" s="128"/>
      <c r="AW14" s="128"/>
      <c r="AX14" s="128"/>
      <c r="AY14" s="128"/>
      <c r="AZ14" s="128"/>
      <c r="BA14" s="128"/>
      <c r="BB14" s="128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" customHeight="1" x14ac:dyDescent="0.2">
      <c r="A16" s="23" t="s">
        <v>4</v>
      </c>
      <c r="B16" s="130">
        <v>1410000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32"/>
      <c r="N16" s="132" t="s">
        <v>68</v>
      </c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33"/>
      <c r="AU16" s="130" t="s">
        <v>64</v>
      </c>
      <c r="AV16" s="131"/>
      <c r="AW16" s="131"/>
      <c r="AX16" s="131"/>
      <c r="AY16" s="131"/>
      <c r="AZ16" s="131"/>
      <c r="BA16" s="131"/>
      <c r="BB16" s="131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5.5" customHeight="1" x14ac:dyDescent="0.2">
      <c r="A17" s="20"/>
      <c r="B17" s="128" t="s">
        <v>41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42"/>
      <c r="N17" s="133" t="s">
        <v>46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42"/>
      <c r="AU17" s="128" t="s">
        <v>40</v>
      </c>
      <c r="AV17" s="128"/>
      <c r="AW17" s="128"/>
      <c r="AX17" s="128"/>
      <c r="AY17" s="128"/>
      <c r="AZ17" s="128"/>
      <c r="BA17" s="128"/>
      <c r="BB17" s="128"/>
      <c r="BC17" s="43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28.5" customHeight="1" x14ac:dyDescent="0.2">
      <c r="A19" s="13" t="s">
        <v>39</v>
      </c>
      <c r="B19" s="130">
        <v>1418110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31"/>
      <c r="N19" s="130" t="s">
        <v>66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30"/>
      <c r="AA19" s="130" t="s">
        <v>67</v>
      </c>
      <c r="AB19" s="131"/>
      <c r="AC19" s="131"/>
      <c r="AD19" s="131"/>
      <c r="AE19" s="131"/>
      <c r="AF19" s="131"/>
      <c r="AG19" s="131"/>
      <c r="AH19" s="131"/>
      <c r="AI19" s="131"/>
      <c r="AJ19" s="30"/>
      <c r="AK19" s="131" t="s">
        <v>65</v>
      </c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30"/>
      <c r="BE19" s="130" t="s">
        <v>121</v>
      </c>
      <c r="BF19" s="131"/>
      <c r="BG19" s="131"/>
      <c r="BH19" s="131"/>
      <c r="BI19" s="131"/>
      <c r="BJ19" s="131"/>
      <c r="BK19" s="131"/>
      <c r="BL19" s="131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7" customHeight="1" x14ac:dyDescent="0.2">
      <c r="B20" s="128" t="s">
        <v>41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44"/>
      <c r="N20" s="128" t="s">
        <v>42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43"/>
      <c r="AA20" s="151" t="s">
        <v>43</v>
      </c>
      <c r="AB20" s="151"/>
      <c r="AC20" s="151"/>
      <c r="AD20" s="151"/>
      <c r="AE20" s="151"/>
      <c r="AF20" s="151"/>
      <c r="AG20" s="151"/>
      <c r="AH20" s="151"/>
      <c r="AI20" s="151"/>
      <c r="AJ20" s="43"/>
      <c r="AK20" s="152" t="s">
        <v>44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43"/>
      <c r="BE20" s="128" t="s">
        <v>45</v>
      </c>
      <c r="BF20" s="128"/>
      <c r="BG20" s="128"/>
      <c r="BH20" s="128"/>
      <c r="BI20" s="128"/>
      <c r="BJ20" s="128"/>
      <c r="BK20" s="128"/>
      <c r="BL20" s="128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27" t="s">
        <v>36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15">
        <f>AS22+I23</f>
        <v>2500000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44" t="s">
        <v>37</v>
      </c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15">
        <f>AO62</f>
        <v>1500000</v>
      </c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7" t="s">
        <v>13</v>
      </c>
      <c r="BE22" s="117"/>
      <c r="BF22" s="117"/>
      <c r="BG22" s="117"/>
      <c r="BH22" s="117"/>
      <c r="BI22" s="117"/>
      <c r="BJ22" s="117"/>
      <c r="BK22" s="117"/>
      <c r="BL22" s="117"/>
    </row>
    <row r="23" spans="1:79" ht="24.95" customHeight="1" x14ac:dyDescent="0.25">
      <c r="A23" s="117" t="s">
        <v>12</v>
      </c>
      <c r="B23" s="117"/>
      <c r="C23" s="117"/>
      <c r="D23" s="117"/>
      <c r="E23" s="117"/>
      <c r="F23" s="117"/>
      <c r="G23" s="117"/>
      <c r="H23" s="117"/>
      <c r="I23" s="115">
        <f>AK47</f>
        <v>1000000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7" t="s">
        <v>14</v>
      </c>
      <c r="U23" s="117"/>
      <c r="V23" s="117"/>
      <c r="W23" s="11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8.75" customHeight="1" x14ac:dyDescent="0.2">
      <c r="A25" s="116" t="s">
        <v>24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79" ht="99.75" customHeight="1" x14ac:dyDescent="0.2">
      <c r="A26" s="129" t="s">
        <v>120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8" customHeight="1" x14ac:dyDescent="0.2">
      <c r="A28" s="117" t="s">
        <v>23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</row>
    <row r="29" spans="1:79" ht="20.25" customHeight="1" x14ac:dyDescent="0.2">
      <c r="A29" s="78" t="s">
        <v>18</v>
      </c>
      <c r="B29" s="78"/>
      <c r="C29" s="78"/>
      <c r="D29" s="78"/>
      <c r="E29" s="78"/>
      <c r="F29" s="78"/>
      <c r="G29" s="68" t="s">
        <v>27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x14ac:dyDescent="0.2">
      <c r="A30" s="78">
        <v>1</v>
      </c>
      <c r="B30" s="78"/>
      <c r="C30" s="78"/>
      <c r="D30" s="78"/>
      <c r="E30" s="78"/>
      <c r="F30" s="78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34.5" customHeight="1" x14ac:dyDescent="0.2">
      <c r="A31" s="78">
        <v>1</v>
      </c>
      <c r="B31" s="78"/>
      <c r="C31" s="78"/>
      <c r="D31" s="78"/>
      <c r="E31" s="78"/>
      <c r="F31" s="78"/>
      <c r="G31" s="124" t="s">
        <v>49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8" customHeight="1" x14ac:dyDescent="0.2">
      <c r="A33" s="117" t="s">
        <v>25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</row>
    <row r="34" spans="1:79" ht="18" customHeight="1" x14ac:dyDescent="0.2">
      <c r="A34" s="146" t="s">
        <v>61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79" ht="15.75" customHeight="1" x14ac:dyDescent="0.2">
      <c r="A36" s="117" t="s">
        <v>26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</row>
    <row r="37" spans="1:79" ht="18.75" customHeight="1" x14ac:dyDescent="0.2">
      <c r="A37" s="78" t="s">
        <v>18</v>
      </c>
      <c r="B37" s="78"/>
      <c r="C37" s="78"/>
      <c r="D37" s="78"/>
      <c r="E37" s="78"/>
      <c r="F37" s="78"/>
      <c r="G37" s="68" t="s">
        <v>15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</row>
    <row r="38" spans="1:79" ht="15.75" x14ac:dyDescent="0.2">
      <c r="A38" s="78">
        <v>1</v>
      </c>
      <c r="B38" s="78"/>
      <c r="C38" s="78"/>
      <c r="D38" s="78"/>
      <c r="E38" s="78"/>
      <c r="F38" s="78"/>
      <c r="G38" s="68">
        <v>2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24" customHeight="1" x14ac:dyDescent="0.2">
      <c r="A39" s="78">
        <v>1</v>
      </c>
      <c r="B39" s="78"/>
      <c r="C39" s="78"/>
      <c r="D39" s="78"/>
      <c r="E39" s="78"/>
      <c r="F39" s="78"/>
      <c r="G39" s="124" t="s">
        <v>70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6"/>
      <c r="CA39" s="1" t="s">
        <v>6</v>
      </c>
    </row>
    <row r="40" spans="1:79" ht="7.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79" ht="15.75" customHeight="1" x14ac:dyDescent="0.2">
      <c r="A41" s="117" t="s">
        <v>28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147" t="s">
        <v>71</v>
      </c>
      <c r="AT42" s="147"/>
      <c r="AU42" s="147"/>
      <c r="AV42" s="147"/>
      <c r="AW42" s="147"/>
      <c r="AX42" s="147"/>
      <c r="AY42" s="147"/>
      <c r="AZ42" s="147"/>
      <c r="BA42" s="35"/>
      <c r="BB42" s="35"/>
      <c r="BC42" s="35"/>
      <c r="BD42" s="35"/>
      <c r="BE42" s="35"/>
      <c r="BF42" s="35"/>
      <c r="BG42" s="35"/>
      <c r="BH42" s="35"/>
      <c r="BI42" s="25"/>
      <c r="BJ42" s="25"/>
      <c r="BK42" s="25"/>
      <c r="BL42" s="25"/>
    </row>
    <row r="43" spans="1:79" ht="12.75" customHeight="1" x14ac:dyDescent="0.25">
      <c r="A43" s="78" t="s">
        <v>18</v>
      </c>
      <c r="B43" s="78"/>
      <c r="C43" s="78"/>
      <c r="D43" s="104" t="s">
        <v>16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6"/>
      <c r="AC43" s="78" t="s">
        <v>19</v>
      </c>
      <c r="AD43" s="78"/>
      <c r="AE43" s="78"/>
      <c r="AF43" s="78"/>
      <c r="AG43" s="78"/>
      <c r="AH43" s="78"/>
      <c r="AI43" s="78"/>
      <c r="AJ43" s="78"/>
      <c r="AK43" s="78" t="s">
        <v>20</v>
      </c>
      <c r="AL43" s="78"/>
      <c r="AM43" s="78"/>
      <c r="AN43" s="78"/>
      <c r="AO43" s="78"/>
      <c r="AP43" s="78"/>
      <c r="AQ43" s="78"/>
      <c r="AR43" s="78"/>
      <c r="AS43" s="78" t="s">
        <v>17</v>
      </c>
      <c r="AT43" s="78"/>
      <c r="AU43" s="78"/>
      <c r="AV43" s="78"/>
      <c r="AW43" s="78"/>
      <c r="AX43" s="78"/>
      <c r="AY43" s="78"/>
      <c r="AZ43" s="78"/>
      <c r="BA43" s="27"/>
      <c r="BB43" s="27"/>
      <c r="BC43" s="27"/>
      <c r="BD43" s="27"/>
      <c r="BE43" s="27"/>
      <c r="BF43" s="27"/>
      <c r="BG43" s="27"/>
      <c r="BH43" s="27"/>
      <c r="BI43" s="36"/>
      <c r="BJ43" s="36"/>
      <c r="BK43" s="36"/>
      <c r="BL43" s="36"/>
    </row>
    <row r="44" spans="1:79" ht="12" customHeight="1" x14ac:dyDescent="0.25">
      <c r="A44" s="78"/>
      <c r="B44" s="78"/>
      <c r="C44" s="78"/>
      <c r="D44" s="140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2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7"/>
      <c r="BB44" s="27"/>
      <c r="BC44" s="27"/>
      <c r="BD44" s="27"/>
      <c r="BE44" s="27"/>
      <c r="BF44" s="27"/>
      <c r="BG44" s="27"/>
      <c r="BH44" s="27"/>
      <c r="BI44" s="36"/>
      <c r="BJ44" s="36"/>
      <c r="BK44" s="36"/>
      <c r="BL44" s="36"/>
    </row>
    <row r="45" spans="1:79" ht="15.75" x14ac:dyDescent="0.25">
      <c r="A45" s="78">
        <v>1</v>
      </c>
      <c r="B45" s="78"/>
      <c r="C45" s="78"/>
      <c r="D45" s="68">
        <v>2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78">
        <v>3</v>
      </c>
      <c r="AD45" s="78"/>
      <c r="AE45" s="78"/>
      <c r="AF45" s="78"/>
      <c r="AG45" s="78"/>
      <c r="AH45" s="78"/>
      <c r="AI45" s="78"/>
      <c r="AJ45" s="78"/>
      <c r="AK45" s="78">
        <v>4</v>
      </c>
      <c r="AL45" s="78"/>
      <c r="AM45" s="78"/>
      <c r="AN45" s="78"/>
      <c r="AO45" s="78"/>
      <c r="AP45" s="78"/>
      <c r="AQ45" s="78"/>
      <c r="AR45" s="78"/>
      <c r="AS45" s="78">
        <v>5</v>
      </c>
      <c r="AT45" s="78"/>
      <c r="AU45" s="78"/>
      <c r="AV45" s="78"/>
      <c r="AW45" s="78"/>
      <c r="AX45" s="78"/>
      <c r="AY45" s="78"/>
      <c r="AZ45" s="78"/>
      <c r="BA45" s="27"/>
      <c r="BB45" s="27"/>
      <c r="BC45" s="27"/>
      <c r="BD45" s="27"/>
      <c r="BE45" s="27"/>
      <c r="BF45" s="27"/>
      <c r="BG45" s="27"/>
      <c r="BH45" s="27"/>
      <c r="BI45" s="36"/>
      <c r="BJ45" s="36"/>
      <c r="BK45" s="36"/>
      <c r="BL45" s="36"/>
    </row>
    <row r="46" spans="1:79" ht="35.25" customHeight="1" x14ac:dyDescent="0.25">
      <c r="A46" s="78">
        <v>1</v>
      </c>
      <c r="B46" s="78"/>
      <c r="C46" s="78"/>
      <c r="D46" s="124" t="s">
        <v>72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77">
        <f>AO62</f>
        <v>1500000</v>
      </c>
      <c r="AD46" s="77"/>
      <c r="AE46" s="77"/>
      <c r="AF46" s="77"/>
      <c r="AG46" s="77"/>
      <c r="AH46" s="77"/>
      <c r="AI46" s="77"/>
      <c r="AJ46" s="77"/>
      <c r="AK46" s="77">
        <f>AJ54</f>
        <v>1000000</v>
      </c>
      <c r="AL46" s="77"/>
      <c r="AM46" s="77"/>
      <c r="AN46" s="77"/>
      <c r="AO46" s="77"/>
      <c r="AP46" s="77"/>
      <c r="AQ46" s="77"/>
      <c r="AR46" s="77"/>
      <c r="AS46" s="77">
        <f>AC46+AK46</f>
        <v>2500000</v>
      </c>
      <c r="AT46" s="77"/>
      <c r="AU46" s="77"/>
      <c r="AV46" s="77"/>
      <c r="AW46" s="77"/>
      <c r="AX46" s="77"/>
      <c r="AY46" s="77"/>
      <c r="AZ46" s="77"/>
      <c r="BA46" s="38"/>
      <c r="BB46" s="38"/>
      <c r="BC46" s="38"/>
      <c r="BD46" s="38"/>
      <c r="BE46" s="38"/>
      <c r="BF46" s="38"/>
      <c r="BG46" s="38"/>
      <c r="BH46" s="38"/>
      <c r="BI46" s="36"/>
      <c r="BJ46" s="36"/>
      <c r="BK46" s="36"/>
      <c r="BL46" s="36"/>
      <c r="CA46" s="1" t="s">
        <v>7</v>
      </c>
    </row>
    <row r="47" spans="1:79" s="2" customFormat="1" ht="20.25" customHeight="1" x14ac:dyDescent="0.25">
      <c r="A47" s="90"/>
      <c r="B47" s="90"/>
      <c r="C47" s="90"/>
      <c r="D47" s="118" t="s">
        <v>50</v>
      </c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3"/>
      <c r="AC47" s="81">
        <f>AC46</f>
        <v>1500000</v>
      </c>
      <c r="AD47" s="81"/>
      <c r="AE47" s="81"/>
      <c r="AF47" s="81"/>
      <c r="AG47" s="81"/>
      <c r="AH47" s="81"/>
      <c r="AI47" s="81"/>
      <c r="AJ47" s="81"/>
      <c r="AK47" s="81">
        <f>AK46</f>
        <v>1000000</v>
      </c>
      <c r="AL47" s="81"/>
      <c r="AM47" s="81"/>
      <c r="AN47" s="81"/>
      <c r="AO47" s="81"/>
      <c r="AP47" s="81"/>
      <c r="AQ47" s="81"/>
      <c r="AR47" s="81"/>
      <c r="AS47" s="81">
        <f>AC47+AK47</f>
        <v>2500000</v>
      </c>
      <c r="AT47" s="81"/>
      <c r="AU47" s="81"/>
      <c r="AV47" s="81"/>
      <c r="AW47" s="81"/>
      <c r="AX47" s="81"/>
      <c r="AY47" s="81"/>
      <c r="AZ47" s="81"/>
      <c r="BA47" s="39"/>
      <c r="BB47" s="39"/>
      <c r="BC47" s="39"/>
      <c r="BD47" s="39"/>
      <c r="BE47" s="39"/>
      <c r="BF47" s="39"/>
      <c r="BG47" s="39"/>
      <c r="BH47" s="39"/>
      <c r="BI47" s="37"/>
      <c r="BJ47" s="37"/>
      <c r="BK47" s="37"/>
      <c r="BL47" s="37"/>
    </row>
    <row r="48" spans="1:79" ht="9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</row>
    <row r="49" spans="1:79" ht="15.75" customHeight="1" x14ac:dyDescent="0.2">
      <c r="A49" s="116" t="s">
        <v>29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147" t="s">
        <v>71</v>
      </c>
      <c r="AS50" s="147"/>
      <c r="AT50" s="147"/>
      <c r="AU50" s="147"/>
      <c r="AV50" s="147"/>
      <c r="AW50" s="147"/>
      <c r="AX50" s="147"/>
      <c r="AY50" s="147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79" ht="12.75" customHeight="1" x14ac:dyDescent="0.25">
      <c r="A51" s="78" t="s">
        <v>18</v>
      </c>
      <c r="B51" s="78"/>
      <c r="C51" s="78"/>
      <c r="D51" s="104" t="s">
        <v>21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6"/>
      <c r="AB51" s="78" t="s">
        <v>19</v>
      </c>
      <c r="AC51" s="78"/>
      <c r="AD51" s="78"/>
      <c r="AE51" s="78"/>
      <c r="AF51" s="78"/>
      <c r="AG51" s="78"/>
      <c r="AH51" s="78"/>
      <c r="AI51" s="78"/>
      <c r="AJ51" s="78" t="s">
        <v>20</v>
      </c>
      <c r="AK51" s="78"/>
      <c r="AL51" s="78"/>
      <c r="AM51" s="78"/>
      <c r="AN51" s="78"/>
      <c r="AO51" s="78"/>
      <c r="AP51" s="78"/>
      <c r="AQ51" s="78"/>
      <c r="AR51" s="78" t="s">
        <v>17</v>
      </c>
      <c r="AS51" s="78"/>
      <c r="AT51" s="78"/>
      <c r="AU51" s="78"/>
      <c r="AV51" s="78"/>
      <c r="AW51" s="78"/>
      <c r="AX51" s="78"/>
      <c r="AY51" s="78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</row>
    <row r="52" spans="1:79" ht="14.25" customHeight="1" x14ac:dyDescent="0.25">
      <c r="A52" s="78"/>
      <c r="B52" s="78"/>
      <c r="C52" s="78"/>
      <c r="D52" s="140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2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</row>
    <row r="53" spans="1:79" ht="15.75" customHeight="1" x14ac:dyDescent="0.25">
      <c r="A53" s="78">
        <v>1</v>
      </c>
      <c r="B53" s="78"/>
      <c r="C53" s="78"/>
      <c r="D53" s="68">
        <v>2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70"/>
      <c r="AB53" s="78">
        <v>3</v>
      </c>
      <c r="AC53" s="78"/>
      <c r="AD53" s="78"/>
      <c r="AE53" s="78"/>
      <c r="AF53" s="78"/>
      <c r="AG53" s="78"/>
      <c r="AH53" s="78"/>
      <c r="AI53" s="78"/>
      <c r="AJ53" s="78">
        <v>4</v>
      </c>
      <c r="AK53" s="78"/>
      <c r="AL53" s="78"/>
      <c r="AM53" s="78"/>
      <c r="AN53" s="78"/>
      <c r="AO53" s="78"/>
      <c r="AP53" s="78"/>
      <c r="AQ53" s="78"/>
      <c r="AR53" s="78">
        <v>5</v>
      </c>
      <c r="AS53" s="78"/>
      <c r="AT53" s="78"/>
      <c r="AU53" s="78"/>
      <c r="AV53" s="78"/>
      <c r="AW53" s="78"/>
      <c r="AX53" s="78"/>
      <c r="AY53" s="78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</row>
    <row r="54" spans="1:79" ht="79.5" customHeight="1" x14ac:dyDescent="0.25">
      <c r="A54" s="78">
        <v>1</v>
      </c>
      <c r="B54" s="78"/>
      <c r="C54" s="78"/>
      <c r="D54" s="124" t="s">
        <v>91</v>
      </c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6"/>
      <c r="AB54" s="77">
        <f>AC46</f>
        <v>1500000</v>
      </c>
      <c r="AC54" s="77"/>
      <c r="AD54" s="77"/>
      <c r="AE54" s="77"/>
      <c r="AF54" s="77"/>
      <c r="AG54" s="77"/>
      <c r="AH54" s="77"/>
      <c r="AI54" s="77"/>
      <c r="AJ54" s="77">
        <f>AW62</f>
        <v>1000000</v>
      </c>
      <c r="AK54" s="77"/>
      <c r="AL54" s="77"/>
      <c r="AM54" s="77"/>
      <c r="AN54" s="77"/>
      <c r="AO54" s="77"/>
      <c r="AP54" s="77"/>
      <c r="AQ54" s="77"/>
      <c r="AR54" s="77">
        <f>AB54+AJ54</f>
        <v>2500000</v>
      </c>
      <c r="AS54" s="77"/>
      <c r="AT54" s="77"/>
      <c r="AU54" s="77"/>
      <c r="AV54" s="77"/>
      <c r="AW54" s="77"/>
      <c r="AX54" s="77"/>
      <c r="AY54" s="77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U54" s="52"/>
      <c r="CA54" s="1" t="s">
        <v>8</v>
      </c>
    </row>
    <row r="55" spans="1:79" s="2" customFormat="1" ht="19.5" customHeight="1" x14ac:dyDescent="0.25">
      <c r="A55" s="90"/>
      <c r="B55" s="90"/>
      <c r="C55" s="90"/>
      <c r="D55" s="107" t="s">
        <v>17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9"/>
      <c r="AB55" s="81">
        <f>AB54</f>
        <v>1500000</v>
      </c>
      <c r="AC55" s="81"/>
      <c r="AD55" s="81"/>
      <c r="AE55" s="81"/>
      <c r="AF55" s="81"/>
      <c r="AG55" s="81"/>
      <c r="AH55" s="81"/>
      <c r="AI55" s="81"/>
      <c r="AJ55" s="81">
        <f>AJ54</f>
        <v>1000000</v>
      </c>
      <c r="AK55" s="81"/>
      <c r="AL55" s="81"/>
      <c r="AM55" s="81"/>
      <c r="AN55" s="81"/>
      <c r="AO55" s="81"/>
      <c r="AP55" s="81"/>
      <c r="AQ55" s="81"/>
      <c r="AR55" s="81">
        <f>AB55+AJ55</f>
        <v>2500000</v>
      </c>
      <c r="AS55" s="81"/>
      <c r="AT55" s="81"/>
      <c r="AU55" s="81"/>
      <c r="AV55" s="81"/>
      <c r="AW55" s="81"/>
      <c r="AX55" s="81"/>
      <c r="AY55" s="81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</row>
    <row r="56" spans="1:79" ht="9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</row>
    <row r="57" spans="1:79" ht="21" customHeight="1" x14ac:dyDescent="0.2">
      <c r="A57" s="117" t="s">
        <v>30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</row>
    <row r="58" spans="1:79" ht="36" customHeight="1" x14ac:dyDescent="0.2">
      <c r="A58" s="78" t="s">
        <v>18</v>
      </c>
      <c r="B58" s="78"/>
      <c r="C58" s="78"/>
      <c r="D58" s="78"/>
      <c r="E58" s="78"/>
      <c r="F58" s="78"/>
      <c r="G58" s="68" t="s">
        <v>31</v>
      </c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70"/>
      <c r="Z58" s="78" t="s">
        <v>2</v>
      </c>
      <c r="AA58" s="78"/>
      <c r="AB58" s="78"/>
      <c r="AC58" s="78"/>
      <c r="AD58" s="78"/>
      <c r="AE58" s="78" t="s">
        <v>1</v>
      </c>
      <c r="AF58" s="78"/>
      <c r="AG58" s="78"/>
      <c r="AH58" s="78"/>
      <c r="AI58" s="78"/>
      <c r="AJ58" s="78"/>
      <c r="AK58" s="78"/>
      <c r="AL58" s="78"/>
      <c r="AM58" s="78"/>
      <c r="AN58" s="78"/>
      <c r="AO58" s="68" t="s">
        <v>19</v>
      </c>
      <c r="AP58" s="69"/>
      <c r="AQ58" s="69"/>
      <c r="AR58" s="69"/>
      <c r="AS58" s="69"/>
      <c r="AT58" s="69"/>
      <c r="AU58" s="69"/>
      <c r="AV58" s="70"/>
      <c r="AW58" s="68" t="s">
        <v>20</v>
      </c>
      <c r="AX58" s="69"/>
      <c r="AY58" s="69"/>
      <c r="AZ58" s="69"/>
      <c r="BA58" s="69"/>
      <c r="BB58" s="69"/>
      <c r="BC58" s="69"/>
      <c r="BD58" s="70"/>
      <c r="BE58" s="68" t="s">
        <v>17</v>
      </c>
      <c r="BF58" s="69"/>
      <c r="BG58" s="69"/>
      <c r="BH58" s="69"/>
      <c r="BI58" s="69"/>
      <c r="BJ58" s="69"/>
      <c r="BK58" s="69"/>
      <c r="BL58" s="70"/>
    </row>
    <row r="59" spans="1:79" ht="15.75" customHeight="1" x14ac:dyDescent="0.2">
      <c r="A59" s="78">
        <v>1</v>
      </c>
      <c r="B59" s="78"/>
      <c r="C59" s="78"/>
      <c r="D59" s="78"/>
      <c r="E59" s="78"/>
      <c r="F59" s="78"/>
      <c r="G59" s="104">
        <v>2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6"/>
      <c r="Z59" s="78">
        <v>3</v>
      </c>
      <c r="AA59" s="78"/>
      <c r="AB59" s="78"/>
      <c r="AC59" s="78"/>
      <c r="AD59" s="78"/>
      <c r="AE59" s="78">
        <v>4</v>
      </c>
      <c r="AF59" s="78"/>
      <c r="AG59" s="78"/>
      <c r="AH59" s="78"/>
      <c r="AI59" s="78"/>
      <c r="AJ59" s="78"/>
      <c r="AK59" s="78"/>
      <c r="AL59" s="78"/>
      <c r="AM59" s="78"/>
      <c r="AN59" s="78"/>
      <c r="AO59" s="78">
        <v>5</v>
      </c>
      <c r="AP59" s="78"/>
      <c r="AQ59" s="78"/>
      <c r="AR59" s="78"/>
      <c r="AS59" s="78"/>
      <c r="AT59" s="78"/>
      <c r="AU59" s="78"/>
      <c r="AV59" s="78"/>
      <c r="AW59" s="78">
        <v>6</v>
      </c>
      <c r="AX59" s="78"/>
      <c r="AY59" s="78"/>
      <c r="AZ59" s="78"/>
      <c r="BA59" s="78"/>
      <c r="BB59" s="78"/>
      <c r="BC59" s="78"/>
      <c r="BD59" s="78"/>
      <c r="BE59" s="78">
        <v>7</v>
      </c>
      <c r="BF59" s="78"/>
      <c r="BG59" s="78"/>
      <c r="BH59" s="78"/>
      <c r="BI59" s="78"/>
      <c r="BJ59" s="78"/>
      <c r="BK59" s="78"/>
      <c r="BL59" s="78"/>
    </row>
    <row r="60" spans="1:79" ht="18.75" customHeight="1" x14ac:dyDescent="0.2">
      <c r="A60" s="68"/>
      <c r="B60" s="69"/>
      <c r="C60" s="69"/>
      <c r="D60" s="69"/>
      <c r="E60" s="69"/>
      <c r="F60" s="70"/>
      <c r="G60" s="148" t="s">
        <v>70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50"/>
      <c r="AW60" s="68"/>
      <c r="AX60" s="69"/>
      <c r="AY60" s="69"/>
      <c r="AZ60" s="69"/>
      <c r="BA60" s="69"/>
      <c r="BB60" s="69"/>
      <c r="BC60" s="69"/>
      <c r="BD60" s="70"/>
      <c r="BE60" s="68"/>
      <c r="BF60" s="69"/>
      <c r="BG60" s="69"/>
      <c r="BH60" s="69"/>
      <c r="BI60" s="69"/>
      <c r="BJ60" s="69"/>
      <c r="BK60" s="69"/>
      <c r="BL60" s="70"/>
    </row>
    <row r="61" spans="1:79" s="2" customFormat="1" ht="18.75" customHeight="1" x14ac:dyDescent="0.2">
      <c r="A61" s="90">
        <v>0</v>
      </c>
      <c r="B61" s="90"/>
      <c r="C61" s="90"/>
      <c r="D61" s="90"/>
      <c r="E61" s="90"/>
      <c r="F61" s="91"/>
      <c r="G61" s="92" t="s">
        <v>51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4"/>
      <c r="AA61" s="95"/>
      <c r="AB61" s="95"/>
      <c r="AC61" s="95"/>
      <c r="AD61" s="95"/>
      <c r="AE61" s="92"/>
      <c r="AF61" s="92"/>
      <c r="AG61" s="92"/>
      <c r="AH61" s="92"/>
      <c r="AI61" s="92"/>
      <c r="AJ61" s="92"/>
      <c r="AK61" s="92"/>
      <c r="AL61" s="92"/>
      <c r="AM61" s="92"/>
      <c r="AN61" s="118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CA61" s="2" t="s">
        <v>9</v>
      </c>
    </row>
    <row r="62" spans="1:79" ht="33.75" customHeight="1" x14ac:dyDescent="0.2">
      <c r="A62" s="78">
        <v>0</v>
      </c>
      <c r="B62" s="78"/>
      <c r="C62" s="78"/>
      <c r="D62" s="78"/>
      <c r="E62" s="78"/>
      <c r="F62" s="68"/>
      <c r="G62" s="79" t="s">
        <v>52</v>
      </c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56" t="s">
        <v>53</v>
      </c>
      <c r="AA62" s="57"/>
      <c r="AB62" s="57"/>
      <c r="AC62" s="57"/>
      <c r="AD62" s="57"/>
      <c r="AE62" s="58" t="s">
        <v>74</v>
      </c>
      <c r="AF62" s="71"/>
      <c r="AG62" s="71"/>
      <c r="AH62" s="71"/>
      <c r="AI62" s="71"/>
      <c r="AJ62" s="71"/>
      <c r="AK62" s="71"/>
      <c r="AL62" s="71"/>
      <c r="AM62" s="71"/>
      <c r="AN62" s="56"/>
      <c r="AO62" s="77">
        <f>SUM(AO63:AV76)</f>
        <v>1500000</v>
      </c>
      <c r="AP62" s="77"/>
      <c r="AQ62" s="77"/>
      <c r="AR62" s="77"/>
      <c r="AS62" s="77"/>
      <c r="AT62" s="77"/>
      <c r="AU62" s="77"/>
      <c r="AV62" s="77"/>
      <c r="AW62" s="77">
        <f>AW73</f>
        <v>1000000</v>
      </c>
      <c r="AX62" s="77"/>
      <c r="AY62" s="77"/>
      <c r="AZ62" s="77"/>
      <c r="BA62" s="77"/>
      <c r="BB62" s="77"/>
      <c r="BC62" s="77"/>
      <c r="BD62" s="77"/>
      <c r="BE62" s="77">
        <f t="shared" ref="BE62:BE73" si="0">AO62+AW62</f>
        <v>2500000</v>
      </c>
      <c r="BF62" s="77"/>
      <c r="BG62" s="77"/>
      <c r="BH62" s="77"/>
      <c r="BI62" s="77"/>
      <c r="BJ62" s="77"/>
      <c r="BK62" s="77"/>
      <c r="BL62" s="77"/>
      <c r="BU62" s="52"/>
    </row>
    <row r="63" spans="1:79" ht="20.100000000000001" customHeight="1" x14ac:dyDescent="0.2">
      <c r="A63" s="78">
        <v>0</v>
      </c>
      <c r="B63" s="78"/>
      <c r="C63" s="78"/>
      <c r="D63" s="78"/>
      <c r="E63" s="78"/>
      <c r="F63" s="68"/>
      <c r="G63" s="79" t="s">
        <v>54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56" t="s">
        <v>53</v>
      </c>
      <c r="AA63" s="57"/>
      <c r="AB63" s="57"/>
      <c r="AC63" s="57"/>
      <c r="AD63" s="57"/>
      <c r="AE63" s="58" t="s">
        <v>79</v>
      </c>
      <c r="AF63" s="59"/>
      <c r="AG63" s="59"/>
      <c r="AH63" s="59"/>
      <c r="AI63" s="59"/>
      <c r="AJ63" s="59"/>
      <c r="AK63" s="59"/>
      <c r="AL63" s="59"/>
      <c r="AM63" s="59"/>
      <c r="AN63" s="60"/>
      <c r="AO63" s="77">
        <f>247500+47700</f>
        <v>295200</v>
      </c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>
        <f t="shared" si="0"/>
        <v>295200</v>
      </c>
      <c r="BF63" s="77"/>
      <c r="BG63" s="77"/>
      <c r="BH63" s="77"/>
      <c r="BI63" s="77"/>
      <c r="BJ63" s="77"/>
      <c r="BK63" s="77"/>
      <c r="BL63" s="77"/>
    </row>
    <row r="64" spans="1:79" ht="20.100000000000001" customHeight="1" x14ac:dyDescent="0.2">
      <c r="A64" s="78"/>
      <c r="B64" s="78"/>
      <c r="C64" s="78"/>
      <c r="D64" s="78"/>
      <c r="E64" s="78"/>
      <c r="F64" s="68"/>
      <c r="G64" s="53" t="s">
        <v>94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6" t="s">
        <v>53</v>
      </c>
      <c r="AA64" s="57"/>
      <c r="AB64" s="57"/>
      <c r="AC64" s="57"/>
      <c r="AD64" s="57"/>
      <c r="AE64" s="58" t="s">
        <v>79</v>
      </c>
      <c r="AF64" s="59"/>
      <c r="AG64" s="59"/>
      <c r="AH64" s="59"/>
      <c r="AI64" s="59"/>
      <c r="AJ64" s="59"/>
      <c r="AK64" s="59"/>
      <c r="AL64" s="59"/>
      <c r="AM64" s="59"/>
      <c r="AN64" s="60"/>
      <c r="AO64" s="77">
        <v>387847</v>
      </c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>
        <f t="shared" si="0"/>
        <v>387847</v>
      </c>
      <c r="BF64" s="77"/>
      <c r="BG64" s="77"/>
      <c r="BH64" s="77"/>
      <c r="BI64" s="77"/>
      <c r="BJ64" s="77"/>
      <c r="BK64" s="77"/>
      <c r="BL64" s="77"/>
    </row>
    <row r="65" spans="1:76" ht="20.100000000000001" customHeight="1" x14ac:dyDescent="0.2">
      <c r="A65" s="78"/>
      <c r="B65" s="78"/>
      <c r="C65" s="78"/>
      <c r="D65" s="78"/>
      <c r="E65" s="78"/>
      <c r="F65" s="68"/>
      <c r="G65" s="53" t="s">
        <v>87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6" t="s">
        <v>53</v>
      </c>
      <c r="AA65" s="57"/>
      <c r="AB65" s="57"/>
      <c r="AC65" s="57"/>
      <c r="AD65" s="57"/>
      <c r="AE65" s="58" t="s">
        <v>79</v>
      </c>
      <c r="AF65" s="59"/>
      <c r="AG65" s="59"/>
      <c r="AH65" s="59"/>
      <c r="AI65" s="59"/>
      <c r="AJ65" s="59"/>
      <c r="AK65" s="59"/>
      <c r="AL65" s="59"/>
      <c r="AM65" s="59"/>
      <c r="AN65" s="60"/>
      <c r="AO65" s="102">
        <f>199696+390850</f>
        <v>590546</v>
      </c>
      <c r="AP65" s="102"/>
      <c r="AQ65" s="102"/>
      <c r="AR65" s="102"/>
      <c r="AS65" s="102"/>
      <c r="AT65" s="102"/>
      <c r="AU65" s="102"/>
      <c r="AV65" s="102"/>
      <c r="AW65" s="77"/>
      <c r="AX65" s="77"/>
      <c r="AY65" s="77"/>
      <c r="AZ65" s="77"/>
      <c r="BA65" s="77"/>
      <c r="BB65" s="77"/>
      <c r="BC65" s="77"/>
      <c r="BD65" s="77"/>
      <c r="BE65" s="77">
        <f t="shared" si="0"/>
        <v>590546</v>
      </c>
      <c r="BF65" s="77"/>
      <c r="BG65" s="77"/>
      <c r="BH65" s="77"/>
      <c r="BI65" s="77"/>
      <c r="BJ65" s="77"/>
      <c r="BK65" s="77"/>
      <c r="BL65" s="77"/>
    </row>
    <row r="66" spans="1:76" ht="20.100000000000001" customHeight="1" x14ac:dyDescent="0.2">
      <c r="A66" s="78"/>
      <c r="B66" s="78"/>
      <c r="C66" s="78"/>
      <c r="D66" s="78"/>
      <c r="E66" s="78"/>
      <c r="F66" s="68"/>
      <c r="G66" s="53" t="s">
        <v>107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6" t="s">
        <v>53</v>
      </c>
      <c r="AA66" s="57"/>
      <c r="AB66" s="57"/>
      <c r="AC66" s="57"/>
      <c r="AD66" s="57"/>
      <c r="AE66" s="58" t="s">
        <v>79</v>
      </c>
      <c r="AF66" s="59"/>
      <c r="AG66" s="59"/>
      <c r="AH66" s="59"/>
      <c r="AI66" s="59"/>
      <c r="AJ66" s="59"/>
      <c r="AK66" s="59"/>
      <c r="AL66" s="59"/>
      <c r="AM66" s="59"/>
      <c r="AN66" s="60"/>
      <c r="AO66" s="77">
        <v>68343</v>
      </c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>
        <f t="shared" si="0"/>
        <v>68343</v>
      </c>
      <c r="BF66" s="77"/>
      <c r="BG66" s="77"/>
      <c r="BH66" s="77"/>
      <c r="BI66" s="77"/>
      <c r="BJ66" s="77"/>
      <c r="BK66" s="77"/>
      <c r="BL66" s="77"/>
    </row>
    <row r="67" spans="1:76" ht="20.100000000000001" customHeight="1" x14ac:dyDescent="0.2">
      <c r="A67" s="78"/>
      <c r="B67" s="78"/>
      <c r="C67" s="78"/>
      <c r="D67" s="78"/>
      <c r="E67" s="78"/>
      <c r="F67" s="68"/>
      <c r="G67" s="53" t="s">
        <v>75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8" t="s">
        <v>53</v>
      </c>
      <c r="AA67" s="71"/>
      <c r="AB67" s="71"/>
      <c r="AC67" s="71"/>
      <c r="AD67" s="56"/>
      <c r="AE67" s="58" t="s">
        <v>79</v>
      </c>
      <c r="AF67" s="71"/>
      <c r="AG67" s="71"/>
      <c r="AH67" s="71"/>
      <c r="AI67" s="71"/>
      <c r="AJ67" s="71"/>
      <c r="AK67" s="71"/>
      <c r="AL67" s="71"/>
      <c r="AM67" s="71"/>
      <c r="AN67" s="56"/>
      <c r="AO67" s="99">
        <v>28658</v>
      </c>
      <c r="AP67" s="100"/>
      <c r="AQ67" s="100"/>
      <c r="AR67" s="100"/>
      <c r="AS67" s="100"/>
      <c r="AT67" s="100"/>
      <c r="AU67" s="100"/>
      <c r="AV67" s="101"/>
      <c r="AW67" s="77"/>
      <c r="AX67" s="77"/>
      <c r="AY67" s="77"/>
      <c r="AZ67" s="77"/>
      <c r="BA67" s="77"/>
      <c r="BB67" s="77"/>
      <c r="BC67" s="77"/>
      <c r="BD67" s="77"/>
      <c r="BE67" s="77">
        <f t="shared" si="0"/>
        <v>28658</v>
      </c>
      <c r="BF67" s="77"/>
      <c r="BG67" s="77"/>
      <c r="BH67" s="77"/>
      <c r="BI67" s="77"/>
      <c r="BJ67" s="77"/>
      <c r="BK67" s="77"/>
      <c r="BL67" s="77"/>
    </row>
    <row r="68" spans="1:76" ht="24" customHeight="1" x14ac:dyDescent="0.2">
      <c r="A68" s="78"/>
      <c r="B68" s="78"/>
      <c r="C68" s="78"/>
      <c r="D68" s="78"/>
      <c r="E68" s="78"/>
      <c r="F68" s="68"/>
      <c r="G68" s="53" t="s">
        <v>114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6" t="s">
        <v>53</v>
      </c>
      <c r="AA68" s="57"/>
      <c r="AB68" s="57"/>
      <c r="AC68" s="57"/>
      <c r="AD68" s="57"/>
      <c r="AE68" s="58" t="s">
        <v>79</v>
      </c>
      <c r="AF68" s="59"/>
      <c r="AG68" s="59"/>
      <c r="AH68" s="59"/>
      <c r="AI68" s="59"/>
      <c r="AJ68" s="59"/>
      <c r="AK68" s="59"/>
      <c r="AL68" s="59"/>
      <c r="AM68" s="59"/>
      <c r="AN68" s="60"/>
      <c r="AO68" s="77">
        <f>8600+480</f>
        <v>9080</v>
      </c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>
        <f t="shared" si="0"/>
        <v>9080</v>
      </c>
      <c r="BF68" s="77"/>
      <c r="BG68" s="77"/>
      <c r="BH68" s="77"/>
      <c r="BI68" s="77"/>
      <c r="BJ68" s="77"/>
      <c r="BK68" s="77"/>
      <c r="BL68" s="77"/>
    </row>
    <row r="69" spans="1:76" ht="18" customHeight="1" x14ac:dyDescent="0.2">
      <c r="A69" s="78"/>
      <c r="B69" s="78"/>
      <c r="C69" s="78"/>
      <c r="D69" s="78"/>
      <c r="E69" s="78"/>
      <c r="F69" s="68"/>
      <c r="G69" s="53" t="s">
        <v>113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5"/>
      <c r="Z69" s="56" t="s">
        <v>53</v>
      </c>
      <c r="AA69" s="57"/>
      <c r="AB69" s="57"/>
      <c r="AC69" s="57"/>
      <c r="AD69" s="57"/>
      <c r="AE69" s="58" t="s">
        <v>79</v>
      </c>
      <c r="AF69" s="59"/>
      <c r="AG69" s="59"/>
      <c r="AH69" s="59"/>
      <c r="AI69" s="59"/>
      <c r="AJ69" s="59"/>
      <c r="AK69" s="59"/>
      <c r="AL69" s="59"/>
      <c r="AM69" s="59"/>
      <c r="AN69" s="60"/>
      <c r="AO69" s="77">
        <f>1645+3100</f>
        <v>4745</v>
      </c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>
        <f t="shared" si="0"/>
        <v>4745</v>
      </c>
      <c r="BF69" s="77"/>
      <c r="BG69" s="77"/>
      <c r="BH69" s="77"/>
      <c r="BI69" s="77"/>
      <c r="BJ69" s="77"/>
      <c r="BK69" s="77"/>
      <c r="BL69" s="77"/>
    </row>
    <row r="70" spans="1:76" ht="18" customHeight="1" x14ac:dyDescent="0.2">
      <c r="A70" s="78"/>
      <c r="B70" s="78"/>
      <c r="C70" s="78"/>
      <c r="D70" s="78"/>
      <c r="E70" s="78"/>
      <c r="F70" s="68"/>
      <c r="G70" s="53" t="s">
        <v>115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6" t="s">
        <v>53</v>
      </c>
      <c r="AA70" s="57"/>
      <c r="AB70" s="57"/>
      <c r="AC70" s="57"/>
      <c r="AD70" s="57"/>
      <c r="AE70" s="58" t="s">
        <v>79</v>
      </c>
      <c r="AF70" s="59"/>
      <c r="AG70" s="59"/>
      <c r="AH70" s="59"/>
      <c r="AI70" s="59"/>
      <c r="AJ70" s="59"/>
      <c r="AK70" s="59"/>
      <c r="AL70" s="59"/>
      <c r="AM70" s="59"/>
      <c r="AN70" s="60"/>
      <c r="AO70" s="77">
        <f>1138+1827</f>
        <v>2965</v>
      </c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>
        <f t="shared" si="0"/>
        <v>2965</v>
      </c>
      <c r="BF70" s="77"/>
      <c r="BG70" s="77"/>
      <c r="BH70" s="77"/>
      <c r="BI70" s="77"/>
      <c r="BJ70" s="77"/>
      <c r="BK70" s="77"/>
      <c r="BL70" s="77"/>
    </row>
    <row r="71" spans="1:76" ht="18" customHeight="1" x14ac:dyDescent="0.2">
      <c r="A71" s="78"/>
      <c r="B71" s="78"/>
      <c r="C71" s="78"/>
      <c r="D71" s="78"/>
      <c r="E71" s="78"/>
      <c r="F71" s="68"/>
      <c r="G71" s="53" t="s">
        <v>93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6" t="s">
        <v>53</v>
      </c>
      <c r="AA71" s="57"/>
      <c r="AB71" s="57"/>
      <c r="AC71" s="57"/>
      <c r="AD71" s="57"/>
      <c r="AE71" s="58" t="s">
        <v>79</v>
      </c>
      <c r="AF71" s="59"/>
      <c r="AG71" s="59"/>
      <c r="AH71" s="59"/>
      <c r="AI71" s="59"/>
      <c r="AJ71" s="59"/>
      <c r="AK71" s="59"/>
      <c r="AL71" s="59"/>
      <c r="AM71" s="59"/>
      <c r="AN71" s="60"/>
      <c r="AO71" s="77">
        <v>2266</v>
      </c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>
        <f t="shared" si="0"/>
        <v>2266</v>
      </c>
      <c r="BF71" s="77"/>
      <c r="BG71" s="77"/>
      <c r="BH71" s="77"/>
      <c r="BI71" s="77"/>
      <c r="BJ71" s="77"/>
      <c r="BK71" s="77"/>
      <c r="BL71" s="77"/>
    </row>
    <row r="72" spans="1:76" ht="18" customHeight="1" x14ac:dyDescent="0.2">
      <c r="A72" s="78"/>
      <c r="B72" s="78"/>
      <c r="C72" s="78"/>
      <c r="D72" s="78"/>
      <c r="E72" s="78"/>
      <c r="F72" s="68"/>
      <c r="G72" s="53" t="s">
        <v>92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6" t="s">
        <v>53</v>
      </c>
      <c r="AA72" s="57"/>
      <c r="AB72" s="57"/>
      <c r="AC72" s="57"/>
      <c r="AD72" s="57"/>
      <c r="AE72" s="58" t="s">
        <v>79</v>
      </c>
      <c r="AF72" s="59"/>
      <c r="AG72" s="59"/>
      <c r="AH72" s="59"/>
      <c r="AI72" s="59"/>
      <c r="AJ72" s="59"/>
      <c r="AK72" s="59"/>
      <c r="AL72" s="59"/>
      <c r="AM72" s="59"/>
      <c r="AN72" s="60"/>
      <c r="AO72" s="77">
        <v>1200</v>
      </c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>
        <f t="shared" si="0"/>
        <v>1200</v>
      </c>
      <c r="BF72" s="77"/>
      <c r="BG72" s="77"/>
      <c r="BH72" s="77"/>
      <c r="BI72" s="77"/>
      <c r="BJ72" s="77"/>
      <c r="BK72" s="77"/>
      <c r="BL72" s="77"/>
    </row>
    <row r="73" spans="1:76" ht="20.100000000000001" customHeight="1" x14ac:dyDescent="0.2">
      <c r="A73" s="78"/>
      <c r="B73" s="78"/>
      <c r="C73" s="78"/>
      <c r="D73" s="78"/>
      <c r="E73" s="78"/>
      <c r="F73" s="68"/>
      <c r="G73" s="53" t="s">
        <v>108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5"/>
      <c r="Z73" s="56" t="s">
        <v>53</v>
      </c>
      <c r="AA73" s="57"/>
      <c r="AB73" s="57"/>
      <c r="AC73" s="57"/>
      <c r="AD73" s="57"/>
      <c r="AE73" s="58" t="s">
        <v>79</v>
      </c>
      <c r="AF73" s="59"/>
      <c r="AG73" s="59"/>
      <c r="AH73" s="59"/>
      <c r="AI73" s="59"/>
      <c r="AJ73" s="59"/>
      <c r="AK73" s="59"/>
      <c r="AL73" s="59"/>
      <c r="AM73" s="59"/>
      <c r="AN73" s="60"/>
      <c r="AO73" s="99"/>
      <c r="AP73" s="100"/>
      <c r="AQ73" s="100"/>
      <c r="AR73" s="100"/>
      <c r="AS73" s="100"/>
      <c r="AT73" s="100"/>
      <c r="AU73" s="100"/>
      <c r="AV73" s="101"/>
      <c r="AW73" s="77">
        <v>1000000</v>
      </c>
      <c r="AX73" s="77"/>
      <c r="AY73" s="77"/>
      <c r="AZ73" s="77"/>
      <c r="BA73" s="77"/>
      <c r="BB73" s="77"/>
      <c r="BC73" s="77"/>
      <c r="BD73" s="77"/>
      <c r="BE73" s="77">
        <f t="shared" si="0"/>
        <v>1000000</v>
      </c>
      <c r="BF73" s="77"/>
      <c r="BG73" s="77"/>
      <c r="BH73" s="77"/>
      <c r="BI73" s="77"/>
      <c r="BJ73" s="77"/>
      <c r="BK73" s="77"/>
      <c r="BL73" s="77"/>
      <c r="BR73" s="48"/>
      <c r="BS73" s="48"/>
      <c r="BT73" s="48"/>
      <c r="BU73" s="48"/>
      <c r="BV73" s="48"/>
      <c r="BW73" s="48"/>
      <c r="BX73" s="48"/>
    </row>
    <row r="74" spans="1:76" ht="20.100000000000001" customHeight="1" x14ac:dyDescent="0.2">
      <c r="A74" s="78"/>
      <c r="B74" s="78"/>
      <c r="C74" s="78"/>
      <c r="D74" s="78"/>
      <c r="E74" s="78"/>
      <c r="F74" s="68"/>
      <c r="G74" s="53" t="s">
        <v>123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6" t="s">
        <v>53</v>
      </c>
      <c r="AA74" s="57"/>
      <c r="AB74" s="57"/>
      <c r="AC74" s="57"/>
      <c r="AD74" s="57"/>
      <c r="AE74" s="58" t="s">
        <v>79</v>
      </c>
      <c r="AF74" s="59"/>
      <c r="AG74" s="59"/>
      <c r="AH74" s="59"/>
      <c r="AI74" s="59"/>
      <c r="AJ74" s="59"/>
      <c r="AK74" s="59"/>
      <c r="AL74" s="59"/>
      <c r="AM74" s="59"/>
      <c r="AN74" s="60"/>
      <c r="AO74" s="99">
        <v>100000</v>
      </c>
      <c r="AP74" s="100"/>
      <c r="AQ74" s="100"/>
      <c r="AR74" s="100"/>
      <c r="AS74" s="100"/>
      <c r="AT74" s="100"/>
      <c r="AU74" s="100"/>
      <c r="AV74" s="101"/>
      <c r="AW74" s="77"/>
      <c r="AX74" s="77"/>
      <c r="AY74" s="77"/>
      <c r="AZ74" s="77"/>
      <c r="BA74" s="77"/>
      <c r="BB74" s="77"/>
      <c r="BC74" s="77"/>
      <c r="BD74" s="77"/>
      <c r="BE74" s="77">
        <f>AO74+AW74</f>
        <v>100000</v>
      </c>
      <c r="BF74" s="77"/>
      <c r="BG74" s="77"/>
      <c r="BH74" s="77"/>
      <c r="BI74" s="77"/>
      <c r="BJ74" s="77"/>
      <c r="BK74" s="77"/>
      <c r="BL74" s="77"/>
      <c r="BR74" s="48"/>
      <c r="BS74" s="48"/>
      <c r="BT74" s="48"/>
      <c r="BU74" s="48"/>
      <c r="BV74" s="48"/>
      <c r="BW74" s="48"/>
      <c r="BX74" s="48"/>
    </row>
    <row r="75" spans="1:76" ht="20.100000000000001" customHeight="1" x14ac:dyDescent="0.2">
      <c r="A75" s="78"/>
      <c r="B75" s="78"/>
      <c r="C75" s="78"/>
      <c r="D75" s="78"/>
      <c r="E75" s="78"/>
      <c r="F75" s="68"/>
      <c r="G75" s="53" t="s">
        <v>125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  <c r="Z75" s="56" t="s">
        <v>53</v>
      </c>
      <c r="AA75" s="57"/>
      <c r="AB75" s="57"/>
      <c r="AC75" s="57"/>
      <c r="AD75" s="57"/>
      <c r="AE75" s="58" t="s">
        <v>79</v>
      </c>
      <c r="AF75" s="59"/>
      <c r="AG75" s="59"/>
      <c r="AH75" s="59"/>
      <c r="AI75" s="59"/>
      <c r="AJ75" s="59"/>
      <c r="AK75" s="59"/>
      <c r="AL75" s="59"/>
      <c r="AM75" s="59"/>
      <c r="AN75" s="60"/>
      <c r="AO75" s="99">
        <v>6870</v>
      </c>
      <c r="AP75" s="100"/>
      <c r="AQ75" s="100"/>
      <c r="AR75" s="100"/>
      <c r="AS75" s="100"/>
      <c r="AT75" s="100"/>
      <c r="AU75" s="100"/>
      <c r="AV75" s="101"/>
      <c r="AW75" s="77"/>
      <c r="AX75" s="77"/>
      <c r="AY75" s="77"/>
      <c r="AZ75" s="77"/>
      <c r="BA75" s="77"/>
      <c r="BB75" s="77"/>
      <c r="BC75" s="77"/>
      <c r="BD75" s="77"/>
      <c r="BE75" s="77">
        <f>AO75+AW75</f>
        <v>6870</v>
      </c>
      <c r="BF75" s="77"/>
      <c r="BG75" s="77"/>
      <c r="BH75" s="77"/>
      <c r="BI75" s="77"/>
      <c r="BJ75" s="77"/>
      <c r="BK75" s="77"/>
      <c r="BL75" s="77"/>
      <c r="BR75" s="48"/>
      <c r="BS75" s="48"/>
      <c r="BT75" s="48"/>
      <c r="BU75" s="48"/>
      <c r="BV75" s="48"/>
      <c r="BW75" s="48"/>
      <c r="BX75" s="48"/>
    </row>
    <row r="76" spans="1:76" ht="20.100000000000001" customHeight="1" x14ac:dyDescent="0.2">
      <c r="A76" s="78"/>
      <c r="B76" s="78"/>
      <c r="C76" s="78"/>
      <c r="D76" s="78"/>
      <c r="E76" s="78"/>
      <c r="F76" s="68"/>
      <c r="G76" s="53" t="s">
        <v>126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5"/>
      <c r="Z76" s="56" t="s">
        <v>53</v>
      </c>
      <c r="AA76" s="57"/>
      <c r="AB76" s="57"/>
      <c r="AC76" s="57"/>
      <c r="AD76" s="57"/>
      <c r="AE76" s="58" t="s">
        <v>79</v>
      </c>
      <c r="AF76" s="59"/>
      <c r="AG76" s="59"/>
      <c r="AH76" s="59"/>
      <c r="AI76" s="59"/>
      <c r="AJ76" s="59"/>
      <c r="AK76" s="59"/>
      <c r="AL76" s="59"/>
      <c r="AM76" s="59"/>
      <c r="AN76" s="60"/>
      <c r="AO76" s="99">
        <v>2280</v>
      </c>
      <c r="AP76" s="100"/>
      <c r="AQ76" s="100"/>
      <c r="AR76" s="100"/>
      <c r="AS76" s="100"/>
      <c r="AT76" s="100"/>
      <c r="AU76" s="100"/>
      <c r="AV76" s="101"/>
      <c r="AW76" s="77"/>
      <c r="AX76" s="77"/>
      <c r="AY76" s="77"/>
      <c r="AZ76" s="77"/>
      <c r="BA76" s="77"/>
      <c r="BB76" s="77"/>
      <c r="BC76" s="77"/>
      <c r="BD76" s="77"/>
      <c r="BE76" s="77">
        <f>AO76+AW76</f>
        <v>2280</v>
      </c>
      <c r="BF76" s="77"/>
      <c r="BG76" s="77"/>
      <c r="BH76" s="77"/>
      <c r="BI76" s="77"/>
      <c r="BJ76" s="77"/>
      <c r="BK76" s="77"/>
      <c r="BL76" s="77"/>
      <c r="BR76" s="48"/>
      <c r="BS76" s="48"/>
      <c r="BT76" s="48"/>
      <c r="BU76" s="48"/>
      <c r="BV76" s="48"/>
      <c r="BW76" s="48"/>
      <c r="BX76" s="48"/>
    </row>
    <row r="77" spans="1:76" s="2" customFormat="1" ht="18" customHeight="1" x14ac:dyDescent="0.2">
      <c r="A77" s="90">
        <v>0</v>
      </c>
      <c r="B77" s="90"/>
      <c r="C77" s="90"/>
      <c r="D77" s="90"/>
      <c r="E77" s="90"/>
      <c r="F77" s="91"/>
      <c r="G77" s="92" t="s">
        <v>55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4"/>
      <c r="AA77" s="95"/>
      <c r="AB77" s="95"/>
      <c r="AC77" s="95"/>
      <c r="AD77" s="95"/>
      <c r="AE77" s="82"/>
      <c r="AF77" s="83"/>
      <c r="AG77" s="83"/>
      <c r="AH77" s="83"/>
      <c r="AI77" s="83"/>
      <c r="AJ77" s="83"/>
      <c r="AK77" s="83"/>
      <c r="AL77" s="83"/>
      <c r="AM77" s="83"/>
      <c r="AN77" s="84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R77" s="50"/>
      <c r="BS77" s="50"/>
      <c r="BT77" s="50"/>
      <c r="BU77" s="50"/>
      <c r="BV77" s="50"/>
      <c r="BW77" s="50"/>
      <c r="BX77" s="50"/>
    </row>
    <row r="78" spans="1:76" ht="33.75" customHeight="1" x14ac:dyDescent="0.2">
      <c r="A78" s="78">
        <v>0</v>
      </c>
      <c r="B78" s="78"/>
      <c r="C78" s="78"/>
      <c r="D78" s="78"/>
      <c r="E78" s="78"/>
      <c r="F78" s="68"/>
      <c r="G78" s="79" t="s">
        <v>82</v>
      </c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56" t="s">
        <v>56</v>
      </c>
      <c r="AA78" s="57"/>
      <c r="AB78" s="57"/>
      <c r="AC78" s="57"/>
      <c r="AD78" s="57"/>
      <c r="AE78" s="58" t="s">
        <v>80</v>
      </c>
      <c r="AF78" s="59"/>
      <c r="AG78" s="59"/>
      <c r="AH78" s="59"/>
      <c r="AI78" s="59"/>
      <c r="AJ78" s="59"/>
      <c r="AK78" s="59"/>
      <c r="AL78" s="59"/>
      <c r="AM78" s="59"/>
      <c r="AN78" s="60"/>
      <c r="AO78" s="96">
        <v>900</v>
      </c>
      <c r="AP78" s="97"/>
      <c r="AQ78" s="97"/>
      <c r="AR78" s="97"/>
      <c r="AS78" s="97"/>
      <c r="AT78" s="97"/>
      <c r="AU78" s="97"/>
      <c r="AV78" s="98"/>
      <c r="AW78" s="57"/>
      <c r="AX78" s="57"/>
      <c r="AY78" s="57"/>
      <c r="AZ78" s="57"/>
      <c r="BA78" s="57"/>
      <c r="BB78" s="57"/>
      <c r="BC78" s="57"/>
      <c r="BD78" s="57"/>
      <c r="BE78" s="57">
        <f t="shared" ref="BE78:BE86" si="1">AO78+AW78</f>
        <v>900</v>
      </c>
      <c r="BF78" s="57"/>
      <c r="BG78" s="57"/>
      <c r="BH78" s="57"/>
      <c r="BI78" s="57"/>
      <c r="BJ78" s="57"/>
      <c r="BK78" s="57"/>
      <c r="BL78" s="57"/>
      <c r="BR78" s="48"/>
      <c r="BS78" s="51"/>
      <c r="BT78" s="51"/>
      <c r="BU78" s="48"/>
      <c r="BV78" s="48"/>
      <c r="BW78" s="48"/>
      <c r="BX78" s="48"/>
    </row>
    <row r="79" spans="1:76" ht="35.25" customHeight="1" x14ac:dyDescent="0.2">
      <c r="A79" s="78"/>
      <c r="B79" s="78"/>
      <c r="C79" s="78"/>
      <c r="D79" s="78"/>
      <c r="E79" s="78"/>
      <c r="F79" s="68"/>
      <c r="G79" s="79" t="s">
        <v>83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56" t="s">
        <v>56</v>
      </c>
      <c r="AA79" s="57"/>
      <c r="AB79" s="57"/>
      <c r="AC79" s="57"/>
      <c r="AD79" s="57"/>
      <c r="AE79" s="58" t="s">
        <v>79</v>
      </c>
      <c r="AF79" s="59"/>
      <c r="AG79" s="59"/>
      <c r="AH79" s="59"/>
      <c r="AI79" s="59"/>
      <c r="AJ79" s="59"/>
      <c r="AK79" s="59"/>
      <c r="AL79" s="59"/>
      <c r="AM79" s="59"/>
      <c r="AN79" s="60"/>
      <c r="AO79" s="96">
        <v>4500</v>
      </c>
      <c r="AP79" s="97"/>
      <c r="AQ79" s="97"/>
      <c r="AR79" s="97"/>
      <c r="AS79" s="97"/>
      <c r="AT79" s="97"/>
      <c r="AU79" s="97"/>
      <c r="AV79" s="98"/>
      <c r="AW79" s="57"/>
      <c r="AX79" s="57"/>
      <c r="AY79" s="57"/>
      <c r="AZ79" s="57"/>
      <c r="BA79" s="57"/>
      <c r="BB79" s="57"/>
      <c r="BC79" s="57"/>
      <c r="BD79" s="57"/>
      <c r="BE79" s="57">
        <f t="shared" si="1"/>
        <v>4500</v>
      </c>
      <c r="BF79" s="57"/>
      <c r="BG79" s="57"/>
      <c r="BH79" s="57"/>
      <c r="BI79" s="57"/>
      <c r="BJ79" s="57"/>
      <c r="BK79" s="57"/>
      <c r="BL79" s="57"/>
      <c r="BR79" s="48"/>
      <c r="BS79" s="51"/>
      <c r="BT79" s="51"/>
      <c r="BU79" s="48"/>
      <c r="BV79" s="48"/>
      <c r="BW79" s="48"/>
      <c r="BX79" s="48"/>
    </row>
    <row r="80" spans="1:76" ht="35.25" customHeight="1" x14ac:dyDescent="0.2">
      <c r="A80" s="68"/>
      <c r="B80" s="69"/>
      <c r="C80" s="69"/>
      <c r="D80" s="69"/>
      <c r="E80" s="69"/>
      <c r="F80" s="70"/>
      <c r="G80" s="53" t="s">
        <v>100</v>
      </c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5"/>
      <c r="Z80" s="58" t="s">
        <v>81</v>
      </c>
      <c r="AA80" s="71"/>
      <c r="AB80" s="71"/>
      <c r="AC80" s="71"/>
      <c r="AD80" s="56"/>
      <c r="AE80" s="58" t="s">
        <v>79</v>
      </c>
      <c r="AF80" s="59"/>
      <c r="AG80" s="59"/>
      <c r="AH80" s="59"/>
      <c r="AI80" s="59"/>
      <c r="AJ80" s="59"/>
      <c r="AK80" s="59"/>
      <c r="AL80" s="59"/>
      <c r="AM80" s="59"/>
      <c r="AN80" s="60"/>
      <c r="AO80" s="65">
        <v>25</v>
      </c>
      <c r="AP80" s="66"/>
      <c r="AQ80" s="66"/>
      <c r="AR80" s="66"/>
      <c r="AS80" s="66"/>
      <c r="AT80" s="66"/>
      <c r="AU80" s="66"/>
      <c r="AV80" s="67"/>
      <c r="AW80" s="61"/>
      <c r="AX80" s="61"/>
      <c r="AY80" s="61"/>
      <c r="AZ80" s="61"/>
      <c r="BA80" s="61"/>
      <c r="BB80" s="61"/>
      <c r="BC80" s="61"/>
      <c r="BD80" s="61"/>
      <c r="BE80" s="61">
        <f t="shared" si="1"/>
        <v>25</v>
      </c>
      <c r="BF80" s="61"/>
      <c r="BG80" s="61"/>
      <c r="BH80" s="61"/>
      <c r="BI80" s="61"/>
      <c r="BJ80" s="61"/>
      <c r="BK80" s="61"/>
      <c r="BL80" s="61"/>
      <c r="BR80" s="48"/>
      <c r="BS80" s="51"/>
      <c r="BT80" s="51"/>
      <c r="BU80" s="48"/>
      <c r="BV80" s="48"/>
      <c r="BW80" s="48"/>
      <c r="BX80" s="48"/>
    </row>
    <row r="81" spans="1:76" ht="35.25" customHeight="1" x14ac:dyDescent="0.2">
      <c r="A81" s="68"/>
      <c r="B81" s="69"/>
      <c r="C81" s="69"/>
      <c r="D81" s="69"/>
      <c r="E81" s="69"/>
      <c r="F81" s="70"/>
      <c r="G81" s="53" t="s">
        <v>96</v>
      </c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5"/>
      <c r="Z81" s="56" t="s">
        <v>78</v>
      </c>
      <c r="AA81" s="57"/>
      <c r="AB81" s="57"/>
      <c r="AC81" s="57"/>
      <c r="AD81" s="57"/>
      <c r="AE81" s="58" t="s">
        <v>79</v>
      </c>
      <c r="AF81" s="59"/>
      <c r="AG81" s="59"/>
      <c r="AH81" s="59"/>
      <c r="AI81" s="59"/>
      <c r="AJ81" s="59"/>
      <c r="AK81" s="59"/>
      <c r="AL81" s="59"/>
      <c r="AM81" s="59"/>
      <c r="AN81" s="60"/>
      <c r="AO81" s="73">
        <f>587.34-151+563.66</f>
        <v>1000</v>
      </c>
      <c r="AP81" s="74"/>
      <c r="AQ81" s="74"/>
      <c r="AR81" s="74"/>
      <c r="AS81" s="74"/>
      <c r="AT81" s="74"/>
      <c r="AU81" s="74"/>
      <c r="AV81" s="75"/>
      <c r="AW81" s="76"/>
      <c r="AX81" s="76"/>
      <c r="AY81" s="76"/>
      <c r="AZ81" s="76"/>
      <c r="BA81" s="76"/>
      <c r="BB81" s="76"/>
      <c r="BC81" s="76"/>
      <c r="BD81" s="76"/>
      <c r="BE81" s="72">
        <f>AO81+AW81</f>
        <v>1000</v>
      </c>
      <c r="BF81" s="72"/>
      <c r="BG81" s="72"/>
      <c r="BH81" s="72"/>
      <c r="BI81" s="72"/>
      <c r="BJ81" s="72"/>
      <c r="BK81" s="72"/>
      <c r="BL81" s="72"/>
      <c r="BR81" s="48"/>
      <c r="BS81" s="51"/>
      <c r="BT81" s="51"/>
      <c r="BU81" s="48"/>
      <c r="BV81" s="48"/>
      <c r="BW81" s="48"/>
      <c r="BX81" s="48"/>
    </row>
    <row r="82" spans="1:76" ht="21.75" customHeight="1" x14ac:dyDescent="0.2">
      <c r="A82" s="68"/>
      <c r="B82" s="69"/>
      <c r="C82" s="69"/>
      <c r="D82" s="69"/>
      <c r="E82" s="69"/>
      <c r="F82" s="70"/>
      <c r="G82" s="53" t="s">
        <v>110</v>
      </c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5"/>
      <c r="Z82" s="56" t="s">
        <v>78</v>
      </c>
      <c r="AA82" s="57"/>
      <c r="AB82" s="57"/>
      <c r="AC82" s="57"/>
      <c r="AD82" s="57"/>
      <c r="AE82" s="58" t="s">
        <v>79</v>
      </c>
      <c r="AF82" s="59"/>
      <c r="AG82" s="59"/>
      <c r="AH82" s="59"/>
      <c r="AI82" s="59"/>
      <c r="AJ82" s="59"/>
      <c r="AK82" s="59"/>
      <c r="AL82" s="59"/>
      <c r="AM82" s="59"/>
      <c r="AN82" s="60"/>
      <c r="AO82" s="65">
        <v>208</v>
      </c>
      <c r="AP82" s="66"/>
      <c r="AQ82" s="66"/>
      <c r="AR82" s="66"/>
      <c r="AS82" s="66"/>
      <c r="AT82" s="66"/>
      <c r="AU82" s="66"/>
      <c r="AV82" s="67"/>
      <c r="AW82" s="61"/>
      <c r="AX82" s="61"/>
      <c r="AY82" s="61"/>
      <c r="AZ82" s="61"/>
      <c r="BA82" s="61"/>
      <c r="BB82" s="61"/>
      <c r="BC82" s="61"/>
      <c r="BD82" s="61"/>
      <c r="BE82" s="61">
        <f>AO82+AW82</f>
        <v>208</v>
      </c>
      <c r="BF82" s="61"/>
      <c r="BG82" s="61"/>
      <c r="BH82" s="61"/>
      <c r="BI82" s="61"/>
      <c r="BJ82" s="61"/>
      <c r="BK82" s="61"/>
      <c r="BL82" s="61"/>
      <c r="BR82" s="48"/>
      <c r="BS82" s="51"/>
      <c r="BT82" s="51"/>
      <c r="BU82" s="48"/>
      <c r="BV82" s="48"/>
      <c r="BW82" s="48"/>
      <c r="BX82" s="48"/>
    </row>
    <row r="83" spans="1:76" ht="33.75" customHeight="1" x14ac:dyDescent="0.2">
      <c r="A83" s="78"/>
      <c r="B83" s="78"/>
      <c r="C83" s="78"/>
      <c r="D83" s="78"/>
      <c r="E83" s="78"/>
      <c r="F83" s="68"/>
      <c r="G83" s="53" t="s">
        <v>76</v>
      </c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5"/>
      <c r="Z83" s="56" t="s">
        <v>78</v>
      </c>
      <c r="AA83" s="57"/>
      <c r="AB83" s="57"/>
      <c r="AC83" s="57"/>
      <c r="AD83" s="57"/>
      <c r="AE83" s="58" t="s">
        <v>79</v>
      </c>
      <c r="AF83" s="59"/>
      <c r="AG83" s="59"/>
      <c r="AH83" s="59"/>
      <c r="AI83" s="59"/>
      <c r="AJ83" s="59"/>
      <c r="AK83" s="59"/>
      <c r="AL83" s="59"/>
      <c r="AM83" s="59"/>
      <c r="AN83" s="60"/>
      <c r="AO83" s="85">
        <v>2952</v>
      </c>
      <c r="AP83" s="85"/>
      <c r="AQ83" s="85"/>
      <c r="AR83" s="85"/>
      <c r="AS83" s="85"/>
      <c r="AT83" s="85"/>
      <c r="AU83" s="85"/>
      <c r="AV83" s="85"/>
      <c r="AW83" s="61"/>
      <c r="AX83" s="61"/>
      <c r="AY83" s="61"/>
      <c r="AZ83" s="61"/>
      <c r="BA83" s="61"/>
      <c r="BB83" s="61"/>
      <c r="BC83" s="61"/>
      <c r="BD83" s="61"/>
      <c r="BE83" s="61">
        <f t="shared" si="1"/>
        <v>2952</v>
      </c>
      <c r="BF83" s="61"/>
      <c r="BG83" s="61"/>
      <c r="BH83" s="61"/>
      <c r="BI83" s="61"/>
      <c r="BJ83" s="61"/>
      <c r="BK83" s="61"/>
      <c r="BL83" s="61"/>
      <c r="BR83" s="48"/>
      <c r="BS83" s="48"/>
      <c r="BT83" s="48"/>
      <c r="BU83" s="48"/>
      <c r="BV83" s="48"/>
      <c r="BW83" s="48"/>
      <c r="BX83" s="48"/>
    </row>
    <row r="84" spans="1:76" ht="33.75" customHeight="1" x14ac:dyDescent="0.2">
      <c r="A84" s="68"/>
      <c r="B84" s="69"/>
      <c r="C84" s="69"/>
      <c r="D84" s="69"/>
      <c r="E84" s="69"/>
      <c r="F84" s="70"/>
      <c r="G84" s="53" t="s">
        <v>98</v>
      </c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5"/>
      <c r="Z84" s="58" t="s">
        <v>81</v>
      </c>
      <c r="AA84" s="71"/>
      <c r="AB84" s="71"/>
      <c r="AC84" s="71"/>
      <c r="AD84" s="56"/>
      <c r="AE84" s="58" t="s">
        <v>79</v>
      </c>
      <c r="AF84" s="59"/>
      <c r="AG84" s="59"/>
      <c r="AH84" s="59"/>
      <c r="AI84" s="59"/>
      <c r="AJ84" s="59"/>
      <c r="AK84" s="59"/>
      <c r="AL84" s="59"/>
      <c r="AM84" s="59"/>
      <c r="AN84" s="60"/>
      <c r="AO84" s="65">
        <v>20</v>
      </c>
      <c r="AP84" s="66"/>
      <c r="AQ84" s="66"/>
      <c r="AR84" s="66"/>
      <c r="AS84" s="66"/>
      <c r="AT84" s="66"/>
      <c r="AU84" s="66"/>
      <c r="AV84" s="67"/>
      <c r="AW84" s="61"/>
      <c r="AX84" s="61"/>
      <c r="AY84" s="61"/>
      <c r="AZ84" s="61"/>
      <c r="BA84" s="61"/>
      <c r="BB84" s="61"/>
      <c r="BC84" s="61"/>
      <c r="BD84" s="61"/>
      <c r="BE84" s="61">
        <f t="shared" si="1"/>
        <v>20</v>
      </c>
      <c r="BF84" s="61"/>
      <c r="BG84" s="61"/>
      <c r="BH84" s="61"/>
      <c r="BI84" s="61"/>
      <c r="BJ84" s="61"/>
      <c r="BK84" s="61"/>
      <c r="BL84" s="61"/>
      <c r="BR84" s="48"/>
      <c r="BS84" s="48"/>
      <c r="BT84" s="48"/>
      <c r="BU84" s="48"/>
      <c r="BV84" s="48"/>
      <c r="BW84" s="48"/>
      <c r="BX84" s="48"/>
    </row>
    <row r="85" spans="1:76" ht="34.5" customHeight="1" x14ac:dyDescent="0.2">
      <c r="A85" s="78"/>
      <c r="B85" s="78"/>
      <c r="C85" s="78"/>
      <c r="D85" s="78"/>
      <c r="E85" s="78"/>
      <c r="F85" s="68"/>
      <c r="G85" s="53" t="s">
        <v>116</v>
      </c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5"/>
      <c r="Z85" s="56" t="s">
        <v>95</v>
      </c>
      <c r="AA85" s="57"/>
      <c r="AB85" s="57"/>
      <c r="AC85" s="57"/>
      <c r="AD85" s="57"/>
      <c r="AE85" s="58" t="s">
        <v>79</v>
      </c>
      <c r="AF85" s="59"/>
      <c r="AG85" s="59"/>
      <c r="AH85" s="59"/>
      <c r="AI85" s="59"/>
      <c r="AJ85" s="59"/>
      <c r="AK85" s="59"/>
      <c r="AL85" s="59"/>
      <c r="AM85" s="59"/>
      <c r="AN85" s="60"/>
      <c r="AO85" s="62">
        <f>17+40</f>
        <v>57</v>
      </c>
      <c r="AP85" s="63"/>
      <c r="AQ85" s="63"/>
      <c r="AR85" s="63"/>
      <c r="AS85" s="63"/>
      <c r="AT85" s="63"/>
      <c r="AU85" s="63"/>
      <c r="AV85" s="64"/>
      <c r="AW85" s="61"/>
      <c r="AX85" s="61"/>
      <c r="AY85" s="61"/>
      <c r="AZ85" s="61"/>
      <c r="BA85" s="61"/>
      <c r="BB85" s="61"/>
      <c r="BC85" s="61"/>
      <c r="BD85" s="61"/>
      <c r="BE85" s="61">
        <f t="shared" si="1"/>
        <v>57</v>
      </c>
      <c r="BF85" s="61"/>
      <c r="BG85" s="61"/>
      <c r="BH85" s="61"/>
      <c r="BI85" s="61"/>
      <c r="BJ85" s="61"/>
      <c r="BK85" s="61"/>
      <c r="BL85" s="61"/>
      <c r="BR85" s="48"/>
      <c r="BS85" s="48"/>
      <c r="BT85" s="48"/>
      <c r="BU85" s="48"/>
      <c r="BV85" s="48"/>
      <c r="BW85" s="48"/>
      <c r="BX85" s="48"/>
    </row>
    <row r="86" spans="1:76" ht="20.25" customHeight="1" x14ac:dyDescent="0.2">
      <c r="A86" s="78"/>
      <c r="B86" s="78"/>
      <c r="C86" s="78"/>
      <c r="D86" s="78"/>
      <c r="E86" s="78"/>
      <c r="F86" s="68"/>
      <c r="G86" s="53" t="s">
        <v>109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5"/>
      <c r="Z86" s="56" t="s">
        <v>95</v>
      </c>
      <c r="AA86" s="57"/>
      <c r="AB86" s="57"/>
      <c r="AC86" s="57"/>
      <c r="AD86" s="57"/>
      <c r="AE86" s="58" t="s">
        <v>79</v>
      </c>
      <c r="AF86" s="59"/>
      <c r="AG86" s="59"/>
      <c r="AH86" s="59"/>
      <c r="AI86" s="59"/>
      <c r="AJ86" s="59"/>
      <c r="AK86" s="59"/>
      <c r="AL86" s="59"/>
      <c r="AM86" s="59"/>
      <c r="AN86" s="60"/>
      <c r="AO86" s="62">
        <v>5</v>
      </c>
      <c r="AP86" s="63"/>
      <c r="AQ86" s="63"/>
      <c r="AR86" s="63"/>
      <c r="AS86" s="63"/>
      <c r="AT86" s="63"/>
      <c r="AU86" s="63"/>
      <c r="AV86" s="64"/>
      <c r="AW86" s="61"/>
      <c r="AX86" s="61"/>
      <c r="AY86" s="61"/>
      <c r="AZ86" s="61"/>
      <c r="BA86" s="61"/>
      <c r="BB86" s="61"/>
      <c r="BC86" s="61"/>
      <c r="BD86" s="61"/>
      <c r="BE86" s="61">
        <f t="shared" si="1"/>
        <v>5</v>
      </c>
      <c r="BF86" s="61"/>
      <c r="BG86" s="61"/>
      <c r="BH86" s="61"/>
      <c r="BI86" s="61"/>
      <c r="BJ86" s="61"/>
      <c r="BK86" s="61"/>
      <c r="BL86" s="61"/>
      <c r="BR86" s="48"/>
      <c r="BS86" s="48"/>
      <c r="BT86" s="48"/>
      <c r="BU86" s="48"/>
      <c r="BV86" s="48"/>
      <c r="BW86" s="48"/>
      <c r="BX86" s="48"/>
    </row>
    <row r="87" spans="1:76" ht="20.25" customHeight="1" x14ac:dyDescent="0.2">
      <c r="A87" s="68"/>
      <c r="B87" s="69"/>
      <c r="C87" s="69"/>
      <c r="D87" s="69"/>
      <c r="E87" s="69"/>
      <c r="F87" s="70"/>
      <c r="G87" s="53" t="s">
        <v>97</v>
      </c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5"/>
      <c r="Z87" s="58" t="s">
        <v>81</v>
      </c>
      <c r="AA87" s="71"/>
      <c r="AB87" s="71"/>
      <c r="AC87" s="71"/>
      <c r="AD87" s="56"/>
      <c r="AE87" s="58" t="s">
        <v>79</v>
      </c>
      <c r="AF87" s="59"/>
      <c r="AG87" s="59"/>
      <c r="AH87" s="59"/>
      <c r="AI87" s="59"/>
      <c r="AJ87" s="59"/>
      <c r="AK87" s="59"/>
      <c r="AL87" s="59"/>
      <c r="AM87" s="59"/>
      <c r="AN87" s="60"/>
      <c r="AO87" s="65">
        <v>3000</v>
      </c>
      <c r="AP87" s="66"/>
      <c r="AQ87" s="66"/>
      <c r="AR87" s="66"/>
      <c r="AS87" s="66"/>
      <c r="AT87" s="66"/>
      <c r="AU87" s="66"/>
      <c r="AV87" s="67"/>
      <c r="AW87" s="61"/>
      <c r="AX87" s="61"/>
      <c r="AY87" s="61"/>
      <c r="AZ87" s="61"/>
      <c r="BA87" s="61"/>
      <c r="BB87" s="61"/>
      <c r="BC87" s="61"/>
      <c r="BD87" s="61"/>
      <c r="BE87" s="61">
        <f t="shared" ref="BE87:BE93" si="2">AO87+AW87</f>
        <v>3000</v>
      </c>
      <c r="BF87" s="61"/>
      <c r="BG87" s="61"/>
      <c r="BH87" s="61"/>
      <c r="BI87" s="61"/>
      <c r="BJ87" s="61"/>
      <c r="BK87" s="61"/>
      <c r="BL87" s="61"/>
      <c r="BR87" s="48"/>
      <c r="BS87" s="48"/>
      <c r="BT87" s="48"/>
      <c r="BU87" s="48"/>
      <c r="BV87" s="48"/>
      <c r="BW87" s="48"/>
      <c r="BX87" s="48"/>
    </row>
    <row r="88" spans="1:76" ht="32.25" customHeight="1" x14ac:dyDescent="0.2">
      <c r="A88" s="68"/>
      <c r="B88" s="69"/>
      <c r="C88" s="69"/>
      <c r="D88" s="69"/>
      <c r="E88" s="69"/>
      <c r="F88" s="70"/>
      <c r="G88" s="53" t="s">
        <v>99</v>
      </c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8" t="s">
        <v>81</v>
      </c>
      <c r="AA88" s="71"/>
      <c r="AB88" s="71"/>
      <c r="AC88" s="71"/>
      <c r="AD88" s="56"/>
      <c r="AE88" s="58" t="s">
        <v>79</v>
      </c>
      <c r="AF88" s="59"/>
      <c r="AG88" s="59"/>
      <c r="AH88" s="59"/>
      <c r="AI88" s="59"/>
      <c r="AJ88" s="59"/>
      <c r="AK88" s="59"/>
      <c r="AL88" s="59"/>
      <c r="AM88" s="59"/>
      <c r="AN88" s="60"/>
      <c r="AO88" s="65">
        <v>20</v>
      </c>
      <c r="AP88" s="66"/>
      <c r="AQ88" s="66"/>
      <c r="AR88" s="66"/>
      <c r="AS88" s="66"/>
      <c r="AT88" s="66"/>
      <c r="AU88" s="66"/>
      <c r="AV88" s="67"/>
      <c r="AW88" s="61"/>
      <c r="AX88" s="61"/>
      <c r="AY88" s="61"/>
      <c r="AZ88" s="61"/>
      <c r="BA88" s="61"/>
      <c r="BB88" s="61"/>
      <c r="BC88" s="61"/>
      <c r="BD88" s="61"/>
      <c r="BE88" s="61">
        <f t="shared" si="2"/>
        <v>20</v>
      </c>
      <c r="BF88" s="61"/>
      <c r="BG88" s="61"/>
      <c r="BH88" s="61"/>
      <c r="BI88" s="61"/>
      <c r="BJ88" s="61"/>
      <c r="BK88" s="61"/>
      <c r="BL88" s="61"/>
      <c r="BR88" s="48"/>
      <c r="BS88" s="48"/>
      <c r="BT88" s="48"/>
      <c r="BU88" s="48"/>
      <c r="BV88" s="48"/>
      <c r="BW88" s="48"/>
      <c r="BX88" s="48"/>
    </row>
    <row r="89" spans="1:76" ht="20.25" customHeight="1" x14ac:dyDescent="0.2">
      <c r="A89" s="78"/>
      <c r="B89" s="78"/>
      <c r="C89" s="78"/>
      <c r="D89" s="78"/>
      <c r="E89" s="78"/>
      <c r="F89" s="68"/>
      <c r="G89" s="53" t="s">
        <v>119</v>
      </c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5"/>
      <c r="Z89" s="56" t="s">
        <v>81</v>
      </c>
      <c r="AA89" s="57"/>
      <c r="AB89" s="57"/>
      <c r="AC89" s="57"/>
      <c r="AD89" s="57"/>
      <c r="AE89" s="58" t="s">
        <v>79</v>
      </c>
      <c r="AF89" s="59"/>
      <c r="AG89" s="59"/>
      <c r="AH89" s="59"/>
      <c r="AI89" s="59"/>
      <c r="AJ89" s="59"/>
      <c r="AK89" s="59"/>
      <c r="AL89" s="59"/>
      <c r="AM89" s="59"/>
      <c r="AN89" s="60"/>
      <c r="AO89" s="62">
        <v>100</v>
      </c>
      <c r="AP89" s="63"/>
      <c r="AQ89" s="63"/>
      <c r="AR89" s="63"/>
      <c r="AS89" s="63"/>
      <c r="AT89" s="63"/>
      <c r="AU89" s="63"/>
      <c r="AV89" s="64"/>
      <c r="AW89" s="61"/>
      <c r="AX89" s="61"/>
      <c r="AY89" s="61"/>
      <c r="AZ89" s="61"/>
      <c r="BA89" s="61"/>
      <c r="BB89" s="61"/>
      <c r="BC89" s="61"/>
      <c r="BD89" s="61"/>
      <c r="BE89" s="61">
        <f t="shared" si="2"/>
        <v>100</v>
      </c>
      <c r="BF89" s="61"/>
      <c r="BG89" s="61"/>
      <c r="BH89" s="61"/>
      <c r="BI89" s="61"/>
      <c r="BJ89" s="61"/>
      <c r="BK89" s="61"/>
      <c r="BL89" s="61"/>
      <c r="BR89" s="48"/>
      <c r="BS89" s="48"/>
      <c r="BT89" s="48"/>
      <c r="BU89" s="48"/>
      <c r="BV89" s="48"/>
      <c r="BW89" s="48"/>
      <c r="BX89" s="48"/>
    </row>
    <row r="90" spans="1:76" ht="33.75" customHeight="1" x14ac:dyDescent="0.2">
      <c r="A90" s="68"/>
      <c r="B90" s="69"/>
      <c r="C90" s="69"/>
      <c r="D90" s="69"/>
      <c r="E90" s="69"/>
      <c r="F90" s="70"/>
      <c r="G90" s="53" t="s">
        <v>111</v>
      </c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5"/>
      <c r="Z90" s="58" t="s">
        <v>81</v>
      </c>
      <c r="AA90" s="71"/>
      <c r="AB90" s="71"/>
      <c r="AC90" s="71"/>
      <c r="AD90" s="56"/>
      <c r="AE90" s="58" t="s">
        <v>79</v>
      </c>
      <c r="AF90" s="59"/>
      <c r="AG90" s="59"/>
      <c r="AH90" s="59"/>
      <c r="AI90" s="59"/>
      <c r="AJ90" s="59"/>
      <c r="AK90" s="59"/>
      <c r="AL90" s="59"/>
      <c r="AM90" s="59"/>
      <c r="AN90" s="60"/>
      <c r="AO90" s="65"/>
      <c r="AP90" s="66"/>
      <c r="AQ90" s="66"/>
      <c r="AR90" s="66"/>
      <c r="AS90" s="66"/>
      <c r="AT90" s="66"/>
      <c r="AU90" s="66"/>
      <c r="AV90" s="67"/>
      <c r="AW90" s="61">
        <v>5</v>
      </c>
      <c r="AX90" s="61"/>
      <c r="AY90" s="61"/>
      <c r="AZ90" s="61"/>
      <c r="BA90" s="61"/>
      <c r="BB90" s="61"/>
      <c r="BC90" s="61"/>
      <c r="BD90" s="61"/>
      <c r="BE90" s="61">
        <f t="shared" si="2"/>
        <v>5</v>
      </c>
      <c r="BF90" s="61"/>
      <c r="BG90" s="61"/>
      <c r="BH90" s="61"/>
      <c r="BI90" s="61"/>
      <c r="BJ90" s="61"/>
      <c r="BK90" s="61"/>
      <c r="BL90" s="61"/>
    </row>
    <row r="91" spans="1:76" ht="21" customHeight="1" x14ac:dyDescent="0.2">
      <c r="A91" s="68"/>
      <c r="B91" s="69"/>
      <c r="C91" s="69"/>
      <c r="D91" s="69"/>
      <c r="E91" s="69"/>
      <c r="F91" s="70"/>
      <c r="G91" s="53" t="s">
        <v>122</v>
      </c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5"/>
      <c r="Z91" s="58" t="s">
        <v>81</v>
      </c>
      <c r="AA91" s="71"/>
      <c r="AB91" s="71"/>
      <c r="AC91" s="71"/>
      <c r="AD91" s="56"/>
      <c r="AE91" s="58" t="s">
        <v>79</v>
      </c>
      <c r="AF91" s="59"/>
      <c r="AG91" s="59"/>
      <c r="AH91" s="59"/>
      <c r="AI91" s="59"/>
      <c r="AJ91" s="59"/>
      <c r="AK91" s="59"/>
      <c r="AL91" s="59"/>
      <c r="AM91" s="59"/>
      <c r="AN91" s="60"/>
      <c r="AO91" s="65">
        <v>200</v>
      </c>
      <c r="AP91" s="66"/>
      <c r="AQ91" s="66"/>
      <c r="AR91" s="66"/>
      <c r="AS91" s="66"/>
      <c r="AT91" s="66"/>
      <c r="AU91" s="66"/>
      <c r="AV91" s="67"/>
      <c r="AW91" s="61"/>
      <c r="AX91" s="61"/>
      <c r="AY91" s="61"/>
      <c r="AZ91" s="61"/>
      <c r="BA91" s="61"/>
      <c r="BB91" s="61"/>
      <c r="BC91" s="61"/>
      <c r="BD91" s="61"/>
      <c r="BE91" s="61">
        <f t="shared" si="2"/>
        <v>200</v>
      </c>
      <c r="BF91" s="61"/>
      <c r="BG91" s="61"/>
      <c r="BH91" s="61"/>
      <c r="BI91" s="61"/>
      <c r="BJ91" s="61"/>
      <c r="BK91" s="61"/>
      <c r="BL91" s="61"/>
    </row>
    <row r="92" spans="1:76" ht="21" customHeight="1" x14ac:dyDescent="0.2">
      <c r="A92" s="68"/>
      <c r="B92" s="69"/>
      <c r="C92" s="69"/>
      <c r="D92" s="69"/>
      <c r="E92" s="69"/>
      <c r="F92" s="70"/>
      <c r="G92" s="53" t="s">
        <v>127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5"/>
      <c r="Z92" s="58" t="s">
        <v>81</v>
      </c>
      <c r="AA92" s="71"/>
      <c r="AB92" s="71"/>
      <c r="AC92" s="71"/>
      <c r="AD92" s="56"/>
      <c r="AE92" s="58" t="s">
        <v>79</v>
      </c>
      <c r="AF92" s="59"/>
      <c r="AG92" s="59"/>
      <c r="AH92" s="59"/>
      <c r="AI92" s="59"/>
      <c r="AJ92" s="59"/>
      <c r="AK92" s="59"/>
      <c r="AL92" s="59"/>
      <c r="AM92" s="59"/>
      <c r="AN92" s="60"/>
      <c r="AO92" s="65">
        <v>30</v>
      </c>
      <c r="AP92" s="66"/>
      <c r="AQ92" s="66"/>
      <c r="AR92" s="66"/>
      <c r="AS92" s="66"/>
      <c r="AT92" s="66"/>
      <c r="AU92" s="66"/>
      <c r="AV92" s="67"/>
      <c r="AW92" s="61"/>
      <c r="AX92" s="61"/>
      <c r="AY92" s="61"/>
      <c r="AZ92" s="61"/>
      <c r="BA92" s="61"/>
      <c r="BB92" s="61"/>
      <c r="BC92" s="61"/>
      <c r="BD92" s="61"/>
      <c r="BE92" s="61">
        <f t="shared" si="2"/>
        <v>30</v>
      </c>
      <c r="BF92" s="61"/>
      <c r="BG92" s="61"/>
      <c r="BH92" s="61"/>
      <c r="BI92" s="61"/>
      <c r="BJ92" s="61"/>
      <c r="BK92" s="61"/>
      <c r="BL92" s="61"/>
    </row>
    <row r="93" spans="1:76" ht="33" customHeight="1" x14ac:dyDescent="0.2">
      <c r="A93" s="68"/>
      <c r="B93" s="69"/>
      <c r="C93" s="69"/>
      <c r="D93" s="69"/>
      <c r="E93" s="69"/>
      <c r="F93" s="70"/>
      <c r="G93" s="53" t="s">
        <v>128</v>
      </c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5"/>
      <c r="Z93" s="58" t="s">
        <v>81</v>
      </c>
      <c r="AA93" s="71"/>
      <c r="AB93" s="71"/>
      <c r="AC93" s="71"/>
      <c r="AD93" s="56"/>
      <c r="AE93" s="58" t="s">
        <v>79</v>
      </c>
      <c r="AF93" s="59"/>
      <c r="AG93" s="59"/>
      <c r="AH93" s="59"/>
      <c r="AI93" s="59"/>
      <c r="AJ93" s="59"/>
      <c r="AK93" s="59"/>
      <c r="AL93" s="59"/>
      <c r="AM93" s="59"/>
      <c r="AN93" s="60"/>
      <c r="AO93" s="65">
        <v>5</v>
      </c>
      <c r="AP93" s="66"/>
      <c r="AQ93" s="66"/>
      <c r="AR93" s="66"/>
      <c r="AS93" s="66"/>
      <c r="AT93" s="66"/>
      <c r="AU93" s="66"/>
      <c r="AV93" s="67"/>
      <c r="AW93" s="61"/>
      <c r="AX93" s="61"/>
      <c r="AY93" s="61"/>
      <c r="AZ93" s="61"/>
      <c r="BA93" s="61"/>
      <c r="BB93" s="61"/>
      <c r="BC93" s="61"/>
      <c r="BD93" s="61"/>
      <c r="BE93" s="61">
        <f t="shared" si="2"/>
        <v>5</v>
      </c>
      <c r="BF93" s="61"/>
      <c r="BG93" s="61"/>
      <c r="BH93" s="61"/>
      <c r="BI93" s="61"/>
      <c r="BJ93" s="61"/>
      <c r="BK93" s="61"/>
      <c r="BL93" s="61"/>
    </row>
    <row r="94" spans="1:76" s="2" customFormat="1" ht="18" customHeight="1" x14ac:dyDescent="0.2">
      <c r="A94" s="90">
        <v>0</v>
      </c>
      <c r="B94" s="90"/>
      <c r="C94" s="90"/>
      <c r="D94" s="90"/>
      <c r="E94" s="90"/>
      <c r="F94" s="91"/>
      <c r="G94" s="92" t="s">
        <v>57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4"/>
      <c r="AA94" s="95"/>
      <c r="AB94" s="95"/>
      <c r="AC94" s="95"/>
      <c r="AD94" s="95"/>
      <c r="AE94" s="82"/>
      <c r="AF94" s="83"/>
      <c r="AG94" s="83"/>
      <c r="AH94" s="83"/>
      <c r="AI94" s="83"/>
      <c r="AJ94" s="83"/>
      <c r="AK94" s="83"/>
      <c r="AL94" s="83"/>
      <c r="AM94" s="83"/>
      <c r="AN94" s="84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76" ht="34.5" customHeight="1" x14ac:dyDescent="0.2">
      <c r="A95" s="78">
        <v>0</v>
      </c>
      <c r="B95" s="78"/>
      <c r="C95" s="78"/>
      <c r="D95" s="78"/>
      <c r="E95" s="78"/>
      <c r="F95" s="68"/>
      <c r="G95" s="79" t="s">
        <v>84</v>
      </c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56" t="s">
        <v>53</v>
      </c>
      <c r="AA95" s="57"/>
      <c r="AB95" s="57"/>
      <c r="AC95" s="57"/>
      <c r="AD95" s="57"/>
      <c r="AE95" s="58" t="s">
        <v>69</v>
      </c>
      <c r="AF95" s="59"/>
      <c r="AG95" s="59"/>
      <c r="AH95" s="59"/>
      <c r="AI95" s="59"/>
      <c r="AJ95" s="59"/>
      <c r="AK95" s="59"/>
      <c r="AL95" s="59"/>
      <c r="AM95" s="59"/>
      <c r="AN95" s="60"/>
      <c r="AO95" s="77">
        <f>(47700)/AO78</f>
        <v>53</v>
      </c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>
        <f t="shared" ref="BE95:BE107" si="3">AO95+AW95</f>
        <v>53</v>
      </c>
      <c r="BF95" s="77"/>
      <c r="BG95" s="77"/>
      <c r="BH95" s="77"/>
      <c r="BI95" s="77"/>
      <c r="BJ95" s="77"/>
      <c r="BK95" s="77"/>
      <c r="BL95" s="77"/>
    </row>
    <row r="96" spans="1:76" ht="34.5" customHeight="1" x14ac:dyDescent="0.2">
      <c r="A96" s="78"/>
      <c r="B96" s="78"/>
      <c r="C96" s="78"/>
      <c r="D96" s="78"/>
      <c r="E96" s="78"/>
      <c r="F96" s="68"/>
      <c r="G96" s="79" t="s">
        <v>85</v>
      </c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56" t="s">
        <v>53</v>
      </c>
      <c r="AA96" s="57"/>
      <c r="AB96" s="57"/>
      <c r="AC96" s="57"/>
      <c r="AD96" s="57"/>
      <c r="AE96" s="58" t="s">
        <v>69</v>
      </c>
      <c r="AF96" s="59"/>
      <c r="AG96" s="59"/>
      <c r="AH96" s="59"/>
      <c r="AI96" s="59"/>
      <c r="AJ96" s="59"/>
      <c r="AK96" s="59"/>
      <c r="AL96" s="59"/>
      <c r="AM96" s="59"/>
      <c r="AN96" s="60"/>
      <c r="AO96" s="77">
        <f>(247500)/AO79</f>
        <v>55</v>
      </c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>
        <f t="shared" si="3"/>
        <v>55</v>
      </c>
      <c r="BF96" s="77"/>
      <c r="BG96" s="77"/>
      <c r="BH96" s="77"/>
      <c r="BI96" s="77"/>
      <c r="BJ96" s="77"/>
      <c r="BK96" s="77"/>
      <c r="BL96" s="77"/>
    </row>
    <row r="97" spans="1:73" ht="20.100000000000001" customHeight="1" x14ac:dyDescent="0.2">
      <c r="A97" s="78"/>
      <c r="B97" s="78"/>
      <c r="C97" s="78"/>
      <c r="D97" s="78"/>
      <c r="E97" s="78"/>
      <c r="F97" s="68"/>
      <c r="G97" s="53" t="s">
        <v>106</v>
      </c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5"/>
      <c r="Z97" s="56" t="s">
        <v>53</v>
      </c>
      <c r="AA97" s="57"/>
      <c r="AB97" s="57"/>
      <c r="AC97" s="57"/>
      <c r="AD97" s="57"/>
      <c r="AE97" s="58" t="s">
        <v>69</v>
      </c>
      <c r="AF97" s="71"/>
      <c r="AG97" s="71"/>
      <c r="AH97" s="71"/>
      <c r="AI97" s="71"/>
      <c r="AJ97" s="71"/>
      <c r="AK97" s="71"/>
      <c r="AL97" s="71"/>
      <c r="AM97" s="71"/>
      <c r="AN97" s="56"/>
      <c r="AO97" s="102">
        <f t="shared" ref="AO97:AO102" si="4">AO64/AO80</f>
        <v>15513.88</v>
      </c>
      <c r="AP97" s="102"/>
      <c r="AQ97" s="102"/>
      <c r="AR97" s="102"/>
      <c r="AS97" s="102"/>
      <c r="AT97" s="102"/>
      <c r="AU97" s="102"/>
      <c r="AV97" s="102"/>
      <c r="AW97" s="77"/>
      <c r="AX97" s="77"/>
      <c r="AY97" s="77"/>
      <c r="AZ97" s="77"/>
      <c r="BA97" s="77"/>
      <c r="BB97" s="77"/>
      <c r="BC97" s="77"/>
      <c r="BD97" s="77"/>
      <c r="BE97" s="77">
        <f t="shared" si="3"/>
        <v>15513.88</v>
      </c>
      <c r="BF97" s="77"/>
      <c r="BG97" s="77"/>
      <c r="BH97" s="77"/>
      <c r="BI97" s="77"/>
      <c r="BJ97" s="77"/>
      <c r="BK97" s="77"/>
      <c r="BL97" s="77"/>
    </row>
    <row r="98" spans="1:73" ht="20.100000000000001" customHeight="1" x14ac:dyDescent="0.2">
      <c r="A98" s="78"/>
      <c r="B98" s="78"/>
      <c r="C98" s="78"/>
      <c r="D98" s="78"/>
      <c r="E98" s="78"/>
      <c r="F98" s="68"/>
      <c r="G98" s="53" t="s">
        <v>88</v>
      </c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5"/>
      <c r="Z98" s="56" t="s">
        <v>53</v>
      </c>
      <c r="AA98" s="57"/>
      <c r="AB98" s="57"/>
      <c r="AC98" s="57"/>
      <c r="AD98" s="57"/>
      <c r="AE98" s="58" t="s">
        <v>69</v>
      </c>
      <c r="AF98" s="71"/>
      <c r="AG98" s="71"/>
      <c r="AH98" s="71"/>
      <c r="AI98" s="71"/>
      <c r="AJ98" s="71"/>
      <c r="AK98" s="71"/>
      <c r="AL98" s="71"/>
      <c r="AM98" s="71"/>
      <c r="AN98" s="56"/>
      <c r="AO98" s="102">
        <f t="shared" si="4"/>
        <v>590.54600000000005</v>
      </c>
      <c r="AP98" s="102"/>
      <c r="AQ98" s="102"/>
      <c r="AR98" s="102"/>
      <c r="AS98" s="102"/>
      <c r="AT98" s="102"/>
      <c r="AU98" s="102"/>
      <c r="AV98" s="102"/>
      <c r="AW98" s="77"/>
      <c r="AX98" s="77"/>
      <c r="AY98" s="77"/>
      <c r="AZ98" s="77"/>
      <c r="BA98" s="77"/>
      <c r="BB98" s="77"/>
      <c r="BC98" s="77"/>
      <c r="BD98" s="77"/>
      <c r="BE98" s="77">
        <f t="shared" si="3"/>
        <v>590.54600000000005</v>
      </c>
      <c r="BF98" s="77"/>
      <c r="BG98" s="77"/>
      <c r="BH98" s="77"/>
      <c r="BI98" s="77"/>
      <c r="BJ98" s="77"/>
      <c r="BK98" s="77"/>
      <c r="BL98" s="77"/>
    </row>
    <row r="99" spans="1:73" ht="20.100000000000001" customHeight="1" x14ac:dyDescent="0.2">
      <c r="A99" s="78"/>
      <c r="B99" s="78"/>
      <c r="C99" s="78"/>
      <c r="D99" s="78"/>
      <c r="E99" s="78"/>
      <c r="F99" s="68"/>
      <c r="G99" s="53" t="s">
        <v>118</v>
      </c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5"/>
      <c r="Z99" s="56" t="s">
        <v>53</v>
      </c>
      <c r="AA99" s="57"/>
      <c r="AB99" s="57"/>
      <c r="AC99" s="57"/>
      <c r="AD99" s="57"/>
      <c r="AE99" s="58" t="s">
        <v>69</v>
      </c>
      <c r="AF99" s="71"/>
      <c r="AG99" s="71"/>
      <c r="AH99" s="71"/>
      <c r="AI99" s="71"/>
      <c r="AJ99" s="71"/>
      <c r="AK99" s="71"/>
      <c r="AL99" s="71"/>
      <c r="AM99" s="71"/>
      <c r="AN99" s="56"/>
      <c r="AO99" s="102">
        <f t="shared" si="4"/>
        <v>328.57211538461536</v>
      </c>
      <c r="AP99" s="102"/>
      <c r="AQ99" s="102"/>
      <c r="AR99" s="102"/>
      <c r="AS99" s="102"/>
      <c r="AT99" s="102"/>
      <c r="AU99" s="102"/>
      <c r="AV99" s="102"/>
      <c r="AW99" s="77"/>
      <c r="AX99" s="77"/>
      <c r="AY99" s="77"/>
      <c r="AZ99" s="77"/>
      <c r="BA99" s="77"/>
      <c r="BB99" s="77"/>
      <c r="BC99" s="77"/>
      <c r="BD99" s="77"/>
      <c r="BE99" s="77">
        <f t="shared" si="3"/>
        <v>328.57211538461536</v>
      </c>
      <c r="BF99" s="77"/>
      <c r="BG99" s="77"/>
      <c r="BH99" s="77"/>
      <c r="BI99" s="77"/>
      <c r="BJ99" s="77"/>
      <c r="BK99" s="77"/>
      <c r="BL99" s="77"/>
    </row>
    <row r="100" spans="1:73" ht="28.5" customHeight="1" x14ac:dyDescent="0.2">
      <c r="A100" s="78"/>
      <c r="B100" s="78"/>
      <c r="C100" s="78"/>
      <c r="D100" s="78"/>
      <c r="E100" s="78"/>
      <c r="F100" s="68"/>
      <c r="G100" s="53" t="s">
        <v>77</v>
      </c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5"/>
      <c r="Z100" s="56" t="s">
        <v>53</v>
      </c>
      <c r="AA100" s="57"/>
      <c r="AB100" s="57"/>
      <c r="AC100" s="57"/>
      <c r="AD100" s="57"/>
      <c r="AE100" s="58" t="s">
        <v>69</v>
      </c>
      <c r="AF100" s="71"/>
      <c r="AG100" s="71"/>
      <c r="AH100" s="71"/>
      <c r="AI100" s="71"/>
      <c r="AJ100" s="71"/>
      <c r="AK100" s="71"/>
      <c r="AL100" s="71"/>
      <c r="AM100" s="71"/>
      <c r="AN100" s="56"/>
      <c r="AO100" s="102">
        <f t="shared" si="4"/>
        <v>9.7079945799457992</v>
      </c>
      <c r="AP100" s="102"/>
      <c r="AQ100" s="102"/>
      <c r="AR100" s="102"/>
      <c r="AS100" s="102"/>
      <c r="AT100" s="102"/>
      <c r="AU100" s="102"/>
      <c r="AV100" s="102"/>
      <c r="AW100" s="77"/>
      <c r="AX100" s="77"/>
      <c r="AY100" s="77"/>
      <c r="AZ100" s="77"/>
      <c r="BA100" s="77"/>
      <c r="BB100" s="77"/>
      <c r="BC100" s="77"/>
      <c r="BD100" s="77"/>
      <c r="BE100" s="77">
        <f t="shared" si="3"/>
        <v>9.7079945799457992</v>
      </c>
      <c r="BF100" s="77"/>
      <c r="BG100" s="77"/>
      <c r="BH100" s="77"/>
      <c r="BI100" s="77"/>
      <c r="BJ100" s="77"/>
      <c r="BK100" s="77"/>
      <c r="BL100" s="77"/>
    </row>
    <row r="101" spans="1:73" ht="19.5" customHeight="1" x14ac:dyDescent="0.2">
      <c r="A101" s="78"/>
      <c r="B101" s="78"/>
      <c r="C101" s="78"/>
      <c r="D101" s="78"/>
      <c r="E101" s="78"/>
      <c r="F101" s="68"/>
      <c r="G101" s="53" t="s">
        <v>103</v>
      </c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5"/>
      <c r="Z101" s="56" t="s">
        <v>53</v>
      </c>
      <c r="AA101" s="57"/>
      <c r="AB101" s="57"/>
      <c r="AC101" s="57"/>
      <c r="AD101" s="57"/>
      <c r="AE101" s="58" t="s">
        <v>69</v>
      </c>
      <c r="AF101" s="71"/>
      <c r="AG101" s="71"/>
      <c r="AH101" s="71"/>
      <c r="AI101" s="71"/>
      <c r="AJ101" s="71"/>
      <c r="AK101" s="71"/>
      <c r="AL101" s="71"/>
      <c r="AM101" s="71"/>
      <c r="AN101" s="56"/>
      <c r="AO101" s="102">
        <f t="shared" si="4"/>
        <v>454</v>
      </c>
      <c r="AP101" s="102"/>
      <c r="AQ101" s="102"/>
      <c r="AR101" s="102"/>
      <c r="AS101" s="102"/>
      <c r="AT101" s="102"/>
      <c r="AU101" s="102"/>
      <c r="AV101" s="102"/>
      <c r="AW101" s="77"/>
      <c r="AX101" s="77"/>
      <c r="AY101" s="77"/>
      <c r="AZ101" s="77"/>
      <c r="BA101" s="77"/>
      <c r="BB101" s="77"/>
      <c r="BC101" s="77"/>
      <c r="BD101" s="77"/>
      <c r="BE101" s="77">
        <f t="shared" si="3"/>
        <v>454</v>
      </c>
      <c r="BF101" s="77"/>
      <c r="BG101" s="77"/>
      <c r="BH101" s="77"/>
      <c r="BI101" s="77"/>
      <c r="BJ101" s="77"/>
      <c r="BK101" s="77"/>
      <c r="BL101" s="77"/>
    </row>
    <row r="102" spans="1:73" ht="36" customHeight="1" x14ac:dyDescent="0.2">
      <c r="A102" s="78"/>
      <c r="B102" s="78"/>
      <c r="C102" s="78"/>
      <c r="D102" s="78"/>
      <c r="E102" s="78"/>
      <c r="F102" s="68"/>
      <c r="G102" s="53" t="s">
        <v>117</v>
      </c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5"/>
      <c r="Z102" s="56" t="s">
        <v>53</v>
      </c>
      <c r="AA102" s="57"/>
      <c r="AB102" s="57"/>
      <c r="AC102" s="57"/>
      <c r="AD102" s="57"/>
      <c r="AE102" s="58" t="s">
        <v>69</v>
      </c>
      <c r="AF102" s="71"/>
      <c r="AG102" s="71"/>
      <c r="AH102" s="71"/>
      <c r="AI102" s="71"/>
      <c r="AJ102" s="71"/>
      <c r="AK102" s="71"/>
      <c r="AL102" s="71"/>
      <c r="AM102" s="71"/>
      <c r="AN102" s="56"/>
      <c r="AO102" s="102">
        <f t="shared" si="4"/>
        <v>83.245614035087726</v>
      </c>
      <c r="AP102" s="102"/>
      <c r="AQ102" s="102"/>
      <c r="AR102" s="102"/>
      <c r="AS102" s="102"/>
      <c r="AT102" s="102"/>
      <c r="AU102" s="102"/>
      <c r="AV102" s="102"/>
      <c r="AW102" s="77"/>
      <c r="AX102" s="77"/>
      <c r="AY102" s="77"/>
      <c r="AZ102" s="77"/>
      <c r="BA102" s="77"/>
      <c r="BB102" s="77"/>
      <c r="BC102" s="77"/>
      <c r="BD102" s="77"/>
      <c r="BE102" s="77">
        <f t="shared" si="3"/>
        <v>83.245614035087726</v>
      </c>
      <c r="BF102" s="77"/>
      <c r="BG102" s="77"/>
      <c r="BH102" s="77"/>
      <c r="BI102" s="77"/>
      <c r="BJ102" s="77"/>
      <c r="BK102" s="77"/>
      <c r="BL102" s="77"/>
    </row>
    <row r="103" spans="1:73" ht="20.100000000000001" customHeight="1" x14ac:dyDescent="0.2">
      <c r="A103" s="78"/>
      <c r="B103" s="78"/>
      <c r="C103" s="78"/>
      <c r="D103" s="78"/>
      <c r="E103" s="78"/>
      <c r="F103" s="68"/>
      <c r="G103" s="53" t="s">
        <v>101</v>
      </c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5"/>
      <c r="Z103" s="56" t="s">
        <v>53</v>
      </c>
      <c r="AA103" s="57"/>
      <c r="AB103" s="57"/>
      <c r="AC103" s="57"/>
      <c r="AD103" s="57"/>
      <c r="AE103" s="58" t="s">
        <v>69</v>
      </c>
      <c r="AF103" s="71"/>
      <c r="AG103" s="71"/>
      <c r="AH103" s="71"/>
      <c r="AI103" s="71"/>
      <c r="AJ103" s="71"/>
      <c r="AK103" s="71"/>
      <c r="AL103" s="71"/>
      <c r="AM103" s="71"/>
      <c r="AN103" s="56"/>
      <c r="AO103" s="102">
        <f>1138/AO86</f>
        <v>227.6</v>
      </c>
      <c r="AP103" s="102"/>
      <c r="AQ103" s="102"/>
      <c r="AR103" s="102"/>
      <c r="AS103" s="102"/>
      <c r="AT103" s="102"/>
      <c r="AU103" s="102"/>
      <c r="AV103" s="102"/>
      <c r="AW103" s="77"/>
      <c r="AX103" s="77"/>
      <c r="AY103" s="77"/>
      <c r="AZ103" s="77"/>
      <c r="BA103" s="77"/>
      <c r="BB103" s="77"/>
      <c r="BC103" s="77"/>
      <c r="BD103" s="77"/>
      <c r="BE103" s="77">
        <f t="shared" si="3"/>
        <v>227.6</v>
      </c>
      <c r="BF103" s="77"/>
      <c r="BG103" s="77"/>
      <c r="BH103" s="77"/>
      <c r="BI103" s="77"/>
      <c r="BJ103" s="77"/>
      <c r="BK103" s="77"/>
      <c r="BL103" s="77"/>
    </row>
    <row r="104" spans="1:73" ht="33" customHeight="1" x14ac:dyDescent="0.2">
      <c r="A104" s="78"/>
      <c r="B104" s="78"/>
      <c r="C104" s="78"/>
      <c r="D104" s="78"/>
      <c r="E104" s="78"/>
      <c r="F104" s="68"/>
      <c r="G104" s="53" t="s">
        <v>104</v>
      </c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5"/>
      <c r="Z104" s="56" t="s">
        <v>53</v>
      </c>
      <c r="AA104" s="57"/>
      <c r="AB104" s="57"/>
      <c r="AC104" s="57"/>
      <c r="AD104" s="57"/>
      <c r="AE104" s="58" t="s">
        <v>69</v>
      </c>
      <c r="AF104" s="71"/>
      <c r="AG104" s="71"/>
      <c r="AH104" s="71"/>
      <c r="AI104" s="71"/>
      <c r="AJ104" s="71"/>
      <c r="AK104" s="71"/>
      <c r="AL104" s="71"/>
      <c r="AM104" s="71"/>
      <c r="AN104" s="56"/>
      <c r="AO104" s="102">
        <f>1827/AO87*100</f>
        <v>60.9</v>
      </c>
      <c r="AP104" s="102"/>
      <c r="AQ104" s="102"/>
      <c r="AR104" s="102"/>
      <c r="AS104" s="102"/>
      <c r="AT104" s="102"/>
      <c r="AU104" s="102"/>
      <c r="AV104" s="102"/>
      <c r="AW104" s="77"/>
      <c r="AX104" s="77"/>
      <c r="AY104" s="77"/>
      <c r="AZ104" s="77"/>
      <c r="BA104" s="77"/>
      <c r="BB104" s="77"/>
      <c r="BC104" s="77"/>
      <c r="BD104" s="77"/>
      <c r="BE104" s="77">
        <f t="shared" si="3"/>
        <v>60.9</v>
      </c>
      <c r="BF104" s="77"/>
      <c r="BG104" s="77"/>
      <c r="BH104" s="77"/>
      <c r="BI104" s="77"/>
      <c r="BJ104" s="77"/>
      <c r="BK104" s="77"/>
      <c r="BL104" s="77"/>
    </row>
    <row r="105" spans="1:73" ht="20.25" customHeight="1" x14ac:dyDescent="0.2">
      <c r="A105" s="78"/>
      <c r="B105" s="78"/>
      <c r="C105" s="78"/>
      <c r="D105" s="78"/>
      <c r="E105" s="78"/>
      <c r="F105" s="68"/>
      <c r="G105" s="53" t="s">
        <v>105</v>
      </c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5"/>
      <c r="Z105" s="56" t="s">
        <v>53</v>
      </c>
      <c r="AA105" s="57"/>
      <c r="AB105" s="57"/>
      <c r="AC105" s="57"/>
      <c r="AD105" s="57"/>
      <c r="AE105" s="58" t="s">
        <v>69</v>
      </c>
      <c r="AF105" s="71"/>
      <c r="AG105" s="71"/>
      <c r="AH105" s="71"/>
      <c r="AI105" s="71"/>
      <c r="AJ105" s="71"/>
      <c r="AK105" s="71"/>
      <c r="AL105" s="71"/>
      <c r="AM105" s="71"/>
      <c r="AN105" s="56"/>
      <c r="AO105" s="102">
        <f>AO71/AO88</f>
        <v>113.3</v>
      </c>
      <c r="AP105" s="102"/>
      <c r="AQ105" s="102"/>
      <c r="AR105" s="102"/>
      <c r="AS105" s="102"/>
      <c r="AT105" s="102"/>
      <c r="AU105" s="102"/>
      <c r="AV105" s="102"/>
      <c r="AW105" s="77"/>
      <c r="AX105" s="77"/>
      <c r="AY105" s="77"/>
      <c r="AZ105" s="77"/>
      <c r="BA105" s="77"/>
      <c r="BB105" s="77"/>
      <c r="BC105" s="77"/>
      <c r="BD105" s="77"/>
      <c r="BE105" s="77">
        <f t="shared" si="3"/>
        <v>113.3</v>
      </c>
      <c r="BF105" s="77"/>
      <c r="BG105" s="77"/>
      <c r="BH105" s="77"/>
      <c r="BI105" s="77"/>
      <c r="BJ105" s="77"/>
      <c r="BK105" s="77"/>
      <c r="BL105" s="77"/>
    </row>
    <row r="106" spans="1:73" ht="19.5" customHeight="1" x14ac:dyDescent="0.2">
      <c r="A106" s="78"/>
      <c r="B106" s="78"/>
      <c r="C106" s="78"/>
      <c r="D106" s="78"/>
      <c r="E106" s="78"/>
      <c r="F106" s="68"/>
      <c r="G106" s="53" t="s">
        <v>102</v>
      </c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5"/>
      <c r="Z106" s="56" t="s">
        <v>53</v>
      </c>
      <c r="AA106" s="57"/>
      <c r="AB106" s="57"/>
      <c r="AC106" s="57"/>
      <c r="AD106" s="57"/>
      <c r="AE106" s="58" t="s">
        <v>69</v>
      </c>
      <c r="AF106" s="71"/>
      <c r="AG106" s="71"/>
      <c r="AH106" s="71"/>
      <c r="AI106" s="71"/>
      <c r="AJ106" s="71"/>
      <c r="AK106" s="71"/>
      <c r="AL106" s="71"/>
      <c r="AM106" s="71"/>
      <c r="AN106" s="56"/>
      <c r="AO106" s="102">
        <f>AO72/AO89</f>
        <v>12</v>
      </c>
      <c r="AP106" s="102"/>
      <c r="AQ106" s="102"/>
      <c r="AR106" s="102"/>
      <c r="AS106" s="102"/>
      <c r="AT106" s="102"/>
      <c r="AU106" s="102"/>
      <c r="AV106" s="102"/>
      <c r="AW106" s="77"/>
      <c r="AX106" s="77"/>
      <c r="AY106" s="77"/>
      <c r="AZ106" s="77"/>
      <c r="BA106" s="77"/>
      <c r="BB106" s="77"/>
      <c r="BC106" s="77"/>
      <c r="BD106" s="77"/>
      <c r="BE106" s="77">
        <f t="shared" si="3"/>
        <v>12</v>
      </c>
      <c r="BF106" s="77"/>
      <c r="BG106" s="77"/>
      <c r="BH106" s="77"/>
      <c r="BI106" s="77"/>
      <c r="BJ106" s="77"/>
      <c r="BK106" s="77"/>
      <c r="BL106" s="77"/>
    </row>
    <row r="107" spans="1:73" ht="35.25" customHeight="1" x14ac:dyDescent="0.2">
      <c r="A107" s="78"/>
      <c r="B107" s="78"/>
      <c r="C107" s="78"/>
      <c r="D107" s="78"/>
      <c r="E107" s="78"/>
      <c r="F107" s="68"/>
      <c r="G107" s="53" t="s">
        <v>112</v>
      </c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5"/>
      <c r="Z107" s="56" t="s">
        <v>53</v>
      </c>
      <c r="AA107" s="57"/>
      <c r="AB107" s="57"/>
      <c r="AC107" s="57"/>
      <c r="AD107" s="57"/>
      <c r="AE107" s="58" t="s">
        <v>69</v>
      </c>
      <c r="AF107" s="71"/>
      <c r="AG107" s="71"/>
      <c r="AH107" s="71"/>
      <c r="AI107" s="71"/>
      <c r="AJ107" s="71"/>
      <c r="AK107" s="71"/>
      <c r="AL107" s="71"/>
      <c r="AM107" s="71"/>
      <c r="AN107" s="56"/>
      <c r="AO107" s="102"/>
      <c r="AP107" s="102"/>
      <c r="AQ107" s="102"/>
      <c r="AR107" s="102"/>
      <c r="AS107" s="102"/>
      <c r="AT107" s="102"/>
      <c r="AU107" s="102"/>
      <c r="AV107" s="102"/>
      <c r="AW107" s="77">
        <f>AW73/AW90</f>
        <v>200000</v>
      </c>
      <c r="AX107" s="77"/>
      <c r="AY107" s="77"/>
      <c r="AZ107" s="77"/>
      <c r="BA107" s="77"/>
      <c r="BB107" s="77"/>
      <c r="BC107" s="77"/>
      <c r="BD107" s="77"/>
      <c r="BE107" s="77">
        <f t="shared" si="3"/>
        <v>200000</v>
      </c>
      <c r="BF107" s="77"/>
      <c r="BG107" s="77"/>
      <c r="BH107" s="77"/>
      <c r="BI107" s="77"/>
      <c r="BJ107" s="77"/>
      <c r="BK107" s="77"/>
      <c r="BL107" s="77"/>
    </row>
    <row r="108" spans="1:73" ht="21" customHeight="1" x14ac:dyDescent="0.2">
      <c r="A108" s="78"/>
      <c r="B108" s="78"/>
      <c r="C108" s="78"/>
      <c r="D108" s="78"/>
      <c r="E108" s="78"/>
      <c r="F108" s="68"/>
      <c r="G108" s="53" t="s">
        <v>124</v>
      </c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5"/>
      <c r="Z108" s="56" t="s">
        <v>53</v>
      </c>
      <c r="AA108" s="57"/>
      <c r="AB108" s="57"/>
      <c r="AC108" s="57"/>
      <c r="AD108" s="57"/>
      <c r="AE108" s="58" t="s">
        <v>69</v>
      </c>
      <c r="AF108" s="71"/>
      <c r="AG108" s="71"/>
      <c r="AH108" s="71"/>
      <c r="AI108" s="71"/>
      <c r="AJ108" s="71"/>
      <c r="AK108" s="71"/>
      <c r="AL108" s="71"/>
      <c r="AM108" s="71"/>
      <c r="AN108" s="56"/>
      <c r="AO108" s="102">
        <f>AO74/AO91</f>
        <v>500</v>
      </c>
      <c r="AP108" s="102"/>
      <c r="AQ108" s="102"/>
      <c r="AR108" s="102"/>
      <c r="AS108" s="102"/>
      <c r="AT108" s="102"/>
      <c r="AU108" s="102"/>
      <c r="AV108" s="102"/>
      <c r="AW108" s="77"/>
      <c r="AX108" s="77"/>
      <c r="AY108" s="77"/>
      <c r="AZ108" s="77"/>
      <c r="BA108" s="77"/>
      <c r="BB108" s="77"/>
      <c r="BC108" s="77"/>
      <c r="BD108" s="77"/>
      <c r="BE108" s="77">
        <f>AO108+AW108</f>
        <v>500</v>
      </c>
      <c r="BF108" s="77"/>
      <c r="BG108" s="77"/>
      <c r="BH108" s="77"/>
      <c r="BI108" s="77"/>
      <c r="BJ108" s="77"/>
      <c r="BK108" s="77"/>
      <c r="BL108" s="77"/>
    </row>
    <row r="109" spans="1:73" ht="21" customHeight="1" x14ac:dyDescent="0.2">
      <c r="A109" s="78"/>
      <c r="B109" s="78"/>
      <c r="C109" s="78"/>
      <c r="D109" s="78"/>
      <c r="E109" s="78"/>
      <c r="F109" s="68"/>
      <c r="G109" s="53" t="s">
        <v>129</v>
      </c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  <c r="Z109" s="56" t="s">
        <v>53</v>
      </c>
      <c r="AA109" s="57"/>
      <c r="AB109" s="57"/>
      <c r="AC109" s="57"/>
      <c r="AD109" s="57"/>
      <c r="AE109" s="58" t="s">
        <v>69</v>
      </c>
      <c r="AF109" s="71"/>
      <c r="AG109" s="71"/>
      <c r="AH109" s="71"/>
      <c r="AI109" s="71"/>
      <c r="AJ109" s="71"/>
      <c r="AK109" s="71"/>
      <c r="AL109" s="71"/>
      <c r="AM109" s="71"/>
      <c r="AN109" s="56"/>
      <c r="AO109" s="102">
        <f>AO75/AO92</f>
        <v>229</v>
      </c>
      <c r="AP109" s="102"/>
      <c r="AQ109" s="102"/>
      <c r="AR109" s="102"/>
      <c r="AS109" s="102"/>
      <c r="AT109" s="102"/>
      <c r="AU109" s="102"/>
      <c r="AV109" s="102"/>
      <c r="AW109" s="77"/>
      <c r="AX109" s="77"/>
      <c r="AY109" s="77"/>
      <c r="AZ109" s="77"/>
      <c r="BA109" s="77"/>
      <c r="BB109" s="77"/>
      <c r="BC109" s="77"/>
      <c r="BD109" s="77"/>
      <c r="BE109" s="77">
        <f>AO109+AW109</f>
        <v>229</v>
      </c>
      <c r="BF109" s="77"/>
      <c r="BG109" s="77"/>
      <c r="BH109" s="77"/>
      <c r="BI109" s="77"/>
      <c r="BJ109" s="77"/>
      <c r="BK109" s="77"/>
      <c r="BL109" s="77"/>
    </row>
    <row r="110" spans="1:73" ht="21" customHeight="1" x14ac:dyDescent="0.2">
      <c r="A110" s="78"/>
      <c r="B110" s="78"/>
      <c r="C110" s="78"/>
      <c r="D110" s="78"/>
      <c r="E110" s="78"/>
      <c r="F110" s="68"/>
      <c r="G110" s="53" t="s">
        <v>130</v>
      </c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5"/>
      <c r="Z110" s="56" t="s">
        <v>53</v>
      </c>
      <c r="AA110" s="57"/>
      <c r="AB110" s="57"/>
      <c r="AC110" s="57"/>
      <c r="AD110" s="57"/>
      <c r="AE110" s="58" t="s">
        <v>69</v>
      </c>
      <c r="AF110" s="71"/>
      <c r="AG110" s="71"/>
      <c r="AH110" s="71"/>
      <c r="AI110" s="71"/>
      <c r="AJ110" s="71"/>
      <c r="AK110" s="71"/>
      <c r="AL110" s="71"/>
      <c r="AM110" s="71"/>
      <c r="AN110" s="56"/>
      <c r="AO110" s="102">
        <f>AO76/AO93</f>
        <v>456</v>
      </c>
      <c r="AP110" s="102"/>
      <c r="AQ110" s="102"/>
      <c r="AR110" s="102"/>
      <c r="AS110" s="102"/>
      <c r="AT110" s="102"/>
      <c r="AU110" s="102"/>
      <c r="AV110" s="102"/>
      <c r="AW110" s="77"/>
      <c r="AX110" s="77"/>
      <c r="AY110" s="77"/>
      <c r="AZ110" s="77"/>
      <c r="BA110" s="77"/>
      <c r="BB110" s="77"/>
      <c r="BC110" s="77"/>
      <c r="BD110" s="77"/>
      <c r="BE110" s="77">
        <f>AO110+AW110</f>
        <v>456</v>
      </c>
      <c r="BF110" s="77"/>
      <c r="BG110" s="77"/>
      <c r="BH110" s="77"/>
      <c r="BI110" s="77"/>
      <c r="BJ110" s="77"/>
      <c r="BK110" s="77"/>
      <c r="BL110" s="77"/>
    </row>
    <row r="111" spans="1:73" s="2" customFormat="1" ht="18" customHeight="1" x14ac:dyDescent="0.2">
      <c r="A111" s="90">
        <v>0</v>
      </c>
      <c r="B111" s="90"/>
      <c r="C111" s="90"/>
      <c r="D111" s="90"/>
      <c r="E111" s="90"/>
      <c r="F111" s="91"/>
      <c r="G111" s="92" t="s">
        <v>58</v>
      </c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4"/>
      <c r="AA111" s="95"/>
      <c r="AB111" s="95"/>
      <c r="AC111" s="95"/>
      <c r="AD111" s="95"/>
      <c r="AE111" s="82"/>
      <c r="AF111" s="83"/>
      <c r="AG111" s="83"/>
      <c r="AH111" s="83"/>
      <c r="AI111" s="83"/>
      <c r="AJ111" s="83"/>
      <c r="AK111" s="83"/>
      <c r="AL111" s="83"/>
      <c r="AM111" s="83"/>
      <c r="AN111" s="84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U111" s="1"/>
    </row>
    <row r="112" spans="1:73" ht="84" customHeight="1" x14ac:dyDescent="0.2">
      <c r="A112" s="78">
        <v>0</v>
      </c>
      <c r="B112" s="78"/>
      <c r="C112" s="78"/>
      <c r="D112" s="78"/>
      <c r="E112" s="78"/>
      <c r="F112" s="68"/>
      <c r="G112" s="79" t="s">
        <v>59</v>
      </c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56" t="s">
        <v>60</v>
      </c>
      <c r="AA112" s="57"/>
      <c r="AB112" s="57"/>
      <c r="AC112" s="57"/>
      <c r="AD112" s="57"/>
      <c r="AE112" s="58" t="s">
        <v>69</v>
      </c>
      <c r="AF112" s="59"/>
      <c r="AG112" s="59"/>
      <c r="AH112" s="59"/>
      <c r="AI112" s="59"/>
      <c r="AJ112" s="59"/>
      <c r="AK112" s="59"/>
      <c r="AL112" s="59"/>
      <c r="AM112" s="59"/>
      <c r="AN112" s="60"/>
      <c r="AO112" s="77">
        <v>100</v>
      </c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>
        <f>AO112+AW112</f>
        <v>100</v>
      </c>
      <c r="BF112" s="77"/>
      <c r="BG112" s="77"/>
      <c r="BH112" s="77"/>
      <c r="BI112" s="77"/>
      <c r="BJ112" s="77"/>
      <c r="BK112" s="77"/>
      <c r="BL112" s="77"/>
    </row>
    <row r="113" spans="1:64" ht="15.75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</row>
    <row r="114" spans="1:64" ht="15.75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</row>
    <row r="115" spans="1:64" ht="39" customHeight="1" x14ac:dyDescent="0.25">
      <c r="A115" s="89" t="s">
        <v>131</v>
      </c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41"/>
      <c r="AO115" s="120" t="s">
        <v>132</v>
      </c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36"/>
      <c r="BI115" s="36"/>
      <c r="BJ115" s="36"/>
      <c r="BK115" s="36"/>
      <c r="BL115" s="36"/>
    </row>
    <row r="116" spans="1:64" ht="14.25" customHeight="1" x14ac:dyDescent="0.2">
      <c r="W116" s="87" t="s">
        <v>5</v>
      </c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29"/>
      <c r="AO116" s="88" t="s">
        <v>89</v>
      </c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</row>
    <row r="117" spans="1:64" ht="15.75" customHeight="1" x14ac:dyDescent="0.2">
      <c r="A117" s="103" t="s">
        <v>3</v>
      </c>
      <c r="B117" s="103"/>
      <c r="C117" s="103"/>
      <c r="D117" s="103"/>
      <c r="E117" s="103"/>
      <c r="F117" s="103"/>
    </row>
    <row r="118" spans="1:64" ht="18" customHeight="1" x14ac:dyDescent="0.25">
      <c r="A118" s="86" t="s">
        <v>62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8"/>
    </row>
    <row r="119" spans="1:64" x14ac:dyDescent="0.2">
      <c r="A119" s="46" t="s">
        <v>34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8"/>
    </row>
    <row r="120" spans="1:64" ht="10.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</row>
    <row r="121" spans="1:64" ht="15.75" customHeight="1" x14ac:dyDescent="0.25">
      <c r="A121" s="113" t="s">
        <v>63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3"/>
      <c r="AO121" s="120" t="s">
        <v>90</v>
      </c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</row>
    <row r="122" spans="1:64" x14ac:dyDescent="0.2">
      <c r="W122" s="87" t="s">
        <v>5</v>
      </c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29"/>
      <c r="AO122" s="88" t="s">
        <v>89</v>
      </c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</row>
    <row r="123" spans="1:64" ht="17.25" customHeight="1" x14ac:dyDescent="0.2">
      <c r="A123" s="111">
        <f>AO7</f>
        <v>45029</v>
      </c>
      <c r="B123" s="112"/>
      <c r="C123" s="112"/>
      <c r="D123" s="112"/>
      <c r="E123" s="112"/>
      <c r="F123" s="112"/>
      <c r="G123" s="112"/>
      <c r="H123" s="112"/>
    </row>
    <row r="124" spans="1:64" x14ac:dyDescent="0.2">
      <c r="A124" s="110" t="s">
        <v>32</v>
      </c>
      <c r="B124" s="110"/>
      <c r="C124" s="110"/>
      <c r="D124" s="110"/>
      <c r="E124" s="110"/>
      <c r="F124" s="110"/>
      <c r="G124" s="110"/>
      <c r="H124" s="110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64" ht="24" customHeight="1" x14ac:dyDescent="0.2">
      <c r="A125" s="28" t="s">
        <v>33</v>
      </c>
      <c r="B125" s="28"/>
      <c r="C125" s="28"/>
      <c r="D125" s="28"/>
      <c r="E125" s="28"/>
      <c r="F125" s="28"/>
      <c r="G125" s="28"/>
      <c r="H125" s="28"/>
    </row>
  </sheetData>
  <mergeCells count="499">
    <mergeCell ref="AO109:AV109"/>
    <mergeCell ref="AW109:BD109"/>
    <mergeCell ref="BE109:BL109"/>
    <mergeCell ref="AO110:AV110"/>
    <mergeCell ref="AW110:BD110"/>
    <mergeCell ref="BE110:BL110"/>
    <mergeCell ref="BE92:BL92"/>
    <mergeCell ref="BE93:BL93"/>
    <mergeCell ref="A109:F109"/>
    <mergeCell ref="A110:F110"/>
    <mergeCell ref="G109:Y109"/>
    <mergeCell ref="G110:Y110"/>
    <mergeCell ref="Z109:AD109"/>
    <mergeCell ref="Z110:AD110"/>
    <mergeCell ref="AE109:AN109"/>
    <mergeCell ref="AE110:AN110"/>
    <mergeCell ref="AE92:AN92"/>
    <mergeCell ref="AE93:AN93"/>
    <mergeCell ref="AO92:AV92"/>
    <mergeCell ref="AO93:AV93"/>
    <mergeCell ref="AW92:BD92"/>
    <mergeCell ref="AW93:BD93"/>
    <mergeCell ref="A92:F92"/>
    <mergeCell ref="A93:F93"/>
    <mergeCell ref="G92:Y92"/>
    <mergeCell ref="G93:Y93"/>
    <mergeCell ref="Z92:AD92"/>
    <mergeCell ref="Z93:AD93"/>
    <mergeCell ref="AO75:AV75"/>
    <mergeCell ref="AO76:AV76"/>
    <mergeCell ref="AW75:BD75"/>
    <mergeCell ref="AW76:BD76"/>
    <mergeCell ref="BE75:BL75"/>
    <mergeCell ref="BE76:BL76"/>
    <mergeCell ref="A75:F75"/>
    <mergeCell ref="A76:F76"/>
    <mergeCell ref="Z75:AD75"/>
    <mergeCell ref="Z76:AD76"/>
    <mergeCell ref="AE75:AN75"/>
    <mergeCell ref="AE76:AN76"/>
    <mergeCell ref="G75:Y75"/>
    <mergeCell ref="G76:Y76"/>
    <mergeCell ref="BE108:BL108"/>
    <mergeCell ref="A108:F108"/>
    <mergeCell ref="G108:Y108"/>
    <mergeCell ref="Z108:AD108"/>
    <mergeCell ref="AE108:AN108"/>
    <mergeCell ref="AO108:AV108"/>
    <mergeCell ref="AW108:BD108"/>
    <mergeCell ref="BE91:BL91"/>
    <mergeCell ref="A74:F74"/>
    <mergeCell ref="G74:Y74"/>
    <mergeCell ref="Z74:AD74"/>
    <mergeCell ref="AE74:AN74"/>
    <mergeCell ref="AO74:AV74"/>
    <mergeCell ref="AW74:BD74"/>
    <mergeCell ref="BE74:BL74"/>
    <mergeCell ref="A91:F91"/>
    <mergeCell ref="G91:Y91"/>
    <mergeCell ref="Z91:AD91"/>
    <mergeCell ref="AE91:AN91"/>
    <mergeCell ref="AO91:AV91"/>
    <mergeCell ref="AW91:BD91"/>
    <mergeCell ref="AO107:AV107"/>
    <mergeCell ref="AW99:BD99"/>
    <mergeCell ref="Z103:AD103"/>
    <mergeCell ref="Z106:AD106"/>
    <mergeCell ref="Z104:AD104"/>
    <mergeCell ref="Z99:AD99"/>
    <mergeCell ref="A97:F97"/>
    <mergeCell ref="Z97:AD97"/>
    <mergeCell ref="BE107:BL107"/>
    <mergeCell ref="A99:F99"/>
    <mergeCell ref="A107:F107"/>
    <mergeCell ref="G107:Y107"/>
    <mergeCell ref="Z107:AD107"/>
    <mergeCell ref="AE99:AN99"/>
    <mergeCell ref="AE107:AN107"/>
    <mergeCell ref="AO99:AV99"/>
    <mergeCell ref="G90:Y90"/>
    <mergeCell ref="Z90:AD90"/>
    <mergeCell ref="AE90:AN90"/>
    <mergeCell ref="BE84:BL84"/>
    <mergeCell ref="AW107:BD107"/>
    <mergeCell ref="AO101:AV101"/>
    <mergeCell ref="AW101:BD101"/>
    <mergeCell ref="BE101:BL101"/>
    <mergeCell ref="AE97:AN97"/>
    <mergeCell ref="AO97:AV97"/>
    <mergeCell ref="AE66:AN66"/>
    <mergeCell ref="A90:F90"/>
    <mergeCell ref="AO90:AV90"/>
    <mergeCell ref="AW90:BD90"/>
    <mergeCell ref="BE90:BL90"/>
    <mergeCell ref="G99:Y99"/>
    <mergeCell ref="AW73:BD73"/>
    <mergeCell ref="BE73:BL73"/>
    <mergeCell ref="Z82:AD82"/>
    <mergeCell ref="AE82:AN82"/>
    <mergeCell ref="AO95:AV95"/>
    <mergeCell ref="A82:F82"/>
    <mergeCell ref="AW82:BD82"/>
    <mergeCell ref="BE82:BL82"/>
    <mergeCell ref="AO66:AV66"/>
    <mergeCell ref="AW66:BD66"/>
    <mergeCell ref="BE66:BL66"/>
    <mergeCell ref="G82:Y82"/>
    <mergeCell ref="AO73:AV73"/>
    <mergeCell ref="Z66:AD66"/>
    <mergeCell ref="AW106:BD106"/>
    <mergeCell ref="AW98:BD98"/>
    <mergeCell ref="AO103:AV103"/>
    <mergeCell ref="AO106:AV106"/>
    <mergeCell ref="AO98:AV98"/>
    <mergeCell ref="AW97:BD97"/>
    <mergeCell ref="A104:F104"/>
    <mergeCell ref="BE102:BL102"/>
    <mergeCell ref="BE103:BL103"/>
    <mergeCell ref="BE106:BL106"/>
    <mergeCell ref="BE98:BL98"/>
    <mergeCell ref="AW105:BD105"/>
    <mergeCell ref="AE106:AN106"/>
    <mergeCell ref="AE98:AN98"/>
    <mergeCell ref="AE101:AN101"/>
    <mergeCell ref="AO102:AV102"/>
    <mergeCell ref="Z98:AD98"/>
    <mergeCell ref="AO105:AV105"/>
    <mergeCell ref="A106:F106"/>
    <mergeCell ref="A98:F98"/>
    <mergeCell ref="A101:F101"/>
    <mergeCell ref="G102:Y102"/>
    <mergeCell ref="G101:Y101"/>
    <mergeCell ref="G103:Y103"/>
    <mergeCell ref="A105:F105"/>
    <mergeCell ref="G106:Y106"/>
    <mergeCell ref="AW95:BD95"/>
    <mergeCell ref="G104:Y104"/>
    <mergeCell ref="G98:Y98"/>
    <mergeCell ref="BE89:BL89"/>
    <mergeCell ref="A102:F102"/>
    <mergeCell ref="Z102:AD102"/>
    <mergeCell ref="Z101:AD101"/>
    <mergeCell ref="AE102:AN102"/>
    <mergeCell ref="AW102:BD102"/>
    <mergeCell ref="AE89:AN89"/>
    <mergeCell ref="A88:F88"/>
    <mergeCell ref="G88:Y88"/>
    <mergeCell ref="A87:F87"/>
    <mergeCell ref="G87:Y87"/>
    <mergeCell ref="AW89:BD89"/>
    <mergeCell ref="A86:F86"/>
    <mergeCell ref="Z87:AD87"/>
    <mergeCell ref="AE87:AN87"/>
    <mergeCell ref="AW87:BD87"/>
    <mergeCell ref="AO89:AV89"/>
    <mergeCell ref="G105:Y105"/>
    <mergeCell ref="Z105:AD105"/>
    <mergeCell ref="AE103:AN103"/>
    <mergeCell ref="G89:Y89"/>
    <mergeCell ref="Z89:AD89"/>
    <mergeCell ref="A89:F89"/>
    <mergeCell ref="A103:F103"/>
    <mergeCell ref="G97:Y97"/>
    <mergeCell ref="A95:F95"/>
    <mergeCell ref="G95:Y95"/>
    <mergeCell ref="BE96:BL96"/>
    <mergeCell ref="BE100:BL100"/>
    <mergeCell ref="AO104:AV104"/>
    <mergeCell ref="AW104:BD104"/>
    <mergeCell ref="BE104:BL104"/>
    <mergeCell ref="AW96:BD96"/>
    <mergeCell ref="AO100:AV100"/>
    <mergeCell ref="BE97:BL97"/>
    <mergeCell ref="BE99:BL99"/>
    <mergeCell ref="AW103:BD103"/>
    <mergeCell ref="BE105:BL105"/>
    <mergeCell ref="Z65:AD65"/>
    <mergeCell ref="G79:Y79"/>
    <mergeCell ref="BE79:BL79"/>
    <mergeCell ref="Z79:AD79"/>
    <mergeCell ref="AE79:AN79"/>
    <mergeCell ref="AO79:AV79"/>
    <mergeCell ref="G73:Y73"/>
    <mergeCell ref="Z73:AD73"/>
    <mergeCell ref="AE73:AN73"/>
    <mergeCell ref="BE65:BL65"/>
    <mergeCell ref="A96:F96"/>
    <mergeCell ref="G96:Y96"/>
    <mergeCell ref="Z96:AD96"/>
    <mergeCell ref="AE96:AN96"/>
    <mergeCell ref="AO96:AV96"/>
    <mergeCell ref="A65:F65"/>
    <mergeCell ref="G65:Y65"/>
    <mergeCell ref="A77:F77"/>
    <mergeCell ref="G77:Y77"/>
    <mergeCell ref="A68:F68"/>
    <mergeCell ref="G68:Y68"/>
    <mergeCell ref="A66:F66"/>
    <mergeCell ref="G66:Y66"/>
    <mergeCell ref="A73:F73"/>
    <mergeCell ref="A60:F60"/>
    <mergeCell ref="G62:Y62"/>
    <mergeCell ref="A70:F70"/>
    <mergeCell ref="A72:F72"/>
    <mergeCell ref="G69:Y69"/>
    <mergeCell ref="AW60:BD60"/>
    <mergeCell ref="BE60:BL60"/>
    <mergeCell ref="A11:BL11"/>
    <mergeCell ref="BE20:BL20"/>
    <mergeCell ref="BE19:BL19"/>
    <mergeCell ref="AK19:BC19"/>
    <mergeCell ref="AK20:BC20"/>
    <mergeCell ref="A39:F39"/>
    <mergeCell ref="AK45:AR45"/>
    <mergeCell ref="N17:AS17"/>
    <mergeCell ref="AU17:BB17"/>
    <mergeCell ref="B19:L19"/>
    <mergeCell ref="N19:Y19"/>
    <mergeCell ref="AA19:AI19"/>
    <mergeCell ref="D45:AB45"/>
    <mergeCell ref="AC45:AJ45"/>
    <mergeCell ref="G30:BL30"/>
    <mergeCell ref="AK43:AR44"/>
    <mergeCell ref="AS42:AZ42"/>
    <mergeCell ref="AA20:AI20"/>
    <mergeCell ref="B20:L20"/>
    <mergeCell ref="N20:Y20"/>
    <mergeCell ref="BE61:BL61"/>
    <mergeCell ref="AW61:BD61"/>
    <mergeCell ref="AO61:AV61"/>
    <mergeCell ref="AS47:AZ47"/>
    <mergeCell ref="AR51:AY52"/>
    <mergeCell ref="AR50:AY50"/>
    <mergeCell ref="G60:AV60"/>
    <mergeCell ref="G61:Y61"/>
    <mergeCell ref="AO59:AV59"/>
    <mergeCell ref="AR53:AY53"/>
    <mergeCell ref="BE59:BL59"/>
    <mergeCell ref="AO58:AV58"/>
    <mergeCell ref="AJ54:AQ54"/>
    <mergeCell ref="AR54:AY54"/>
    <mergeCell ref="AW59:BD59"/>
    <mergeCell ref="AR55:AY55"/>
    <mergeCell ref="AE59:AN59"/>
    <mergeCell ref="Z58:AD58"/>
    <mergeCell ref="A57:BL57"/>
    <mergeCell ref="D54:AA54"/>
    <mergeCell ref="A45:C45"/>
    <mergeCell ref="G39:BL39"/>
    <mergeCell ref="A43:C44"/>
    <mergeCell ref="A41:AZ41"/>
    <mergeCell ref="AS43:AZ44"/>
    <mergeCell ref="D43:AB44"/>
    <mergeCell ref="AS45:AZ45"/>
    <mergeCell ref="AO2:BL2"/>
    <mergeCell ref="AC43:AJ44"/>
    <mergeCell ref="G58:Y58"/>
    <mergeCell ref="A34:BL34"/>
    <mergeCell ref="G38:BL38"/>
    <mergeCell ref="A36:BL36"/>
    <mergeCell ref="A37:F37"/>
    <mergeCell ref="G37:BL37"/>
    <mergeCell ref="A38:F38"/>
    <mergeCell ref="A53:C53"/>
    <mergeCell ref="AO1:BL1"/>
    <mergeCell ref="A49:BL49"/>
    <mergeCell ref="A46:C46"/>
    <mergeCell ref="U22:AD22"/>
    <mergeCell ref="AE22:AR22"/>
    <mergeCell ref="AK46:AR46"/>
    <mergeCell ref="AS46:AZ46"/>
    <mergeCell ref="A30:F30"/>
    <mergeCell ref="AO3:BL3"/>
    <mergeCell ref="AS22:BC22"/>
    <mergeCell ref="D51:AA52"/>
    <mergeCell ref="AC46:AJ46"/>
    <mergeCell ref="AJ53:AQ53"/>
    <mergeCell ref="D53:AA53"/>
    <mergeCell ref="AB51:AI52"/>
    <mergeCell ref="AJ51:AQ52"/>
    <mergeCell ref="D46:AB46"/>
    <mergeCell ref="AO6:BF6"/>
    <mergeCell ref="AO4:BL4"/>
    <mergeCell ref="AO5:BL5"/>
    <mergeCell ref="A10:BL10"/>
    <mergeCell ref="AO7:AU7"/>
    <mergeCell ref="AW7:BF7"/>
    <mergeCell ref="B16:L16"/>
    <mergeCell ref="N16:AS16"/>
    <mergeCell ref="AU16:BB16"/>
    <mergeCell ref="B13:L13"/>
    <mergeCell ref="B14:L14"/>
    <mergeCell ref="N14:AS14"/>
    <mergeCell ref="AU14:BB14"/>
    <mergeCell ref="N13:AS13"/>
    <mergeCell ref="AU13:BB13"/>
    <mergeCell ref="G31:BL31"/>
    <mergeCell ref="A22:T22"/>
    <mergeCell ref="BD22:BL22"/>
    <mergeCell ref="T23:W23"/>
    <mergeCell ref="A23:H23"/>
    <mergeCell ref="B17:L17"/>
    <mergeCell ref="A26:BL26"/>
    <mergeCell ref="A28:BL28"/>
    <mergeCell ref="A29:F29"/>
    <mergeCell ref="A31:F31"/>
    <mergeCell ref="A47:C47"/>
    <mergeCell ref="AO122:BG122"/>
    <mergeCell ref="W122:AM122"/>
    <mergeCell ref="W115:AM115"/>
    <mergeCell ref="G29:BL29"/>
    <mergeCell ref="AO121:BG121"/>
    <mergeCell ref="AO115:BG115"/>
    <mergeCell ref="D47:AB47"/>
    <mergeCell ref="AC47:AJ47"/>
    <mergeCell ref="AK47:AR47"/>
    <mergeCell ref="A124:H124"/>
    <mergeCell ref="A123:H123"/>
    <mergeCell ref="A121:V121"/>
    <mergeCell ref="W121:AM121"/>
    <mergeCell ref="I23:S23"/>
    <mergeCell ref="A25:BL25"/>
    <mergeCell ref="A33:BL33"/>
    <mergeCell ref="A61:F61"/>
    <mergeCell ref="Z61:AD61"/>
    <mergeCell ref="AE61:AN61"/>
    <mergeCell ref="A51:C52"/>
    <mergeCell ref="A58:F58"/>
    <mergeCell ref="AE58:AN58"/>
    <mergeCell ref="A55:C55"/>
    <mergeCell ref="D55:AA55"/>
    <mergeCell ref="AB55:AI55"/>
    <mergeCell ref="AJ55:AQ55"/>
    <mergeCell ref="A54:C54"/>
    <mergeCell ref="AB54:AI54"/>
    <mergeCell ref="AB53:AI53"/>
    <mergeCell ref="Z62:AD62"/>
    <mergeCell ref="AE62:AN62"/>
    <mergeCell ref="AO62:AV62"/>
    <mergeCell ref="A117:F117"/>
    <mergeCell ref="BE58:BL58"/>
    <mergeCell ref="G59:Y59"/>
    <mergeCell ref="AW58:BD58"/>
    <mergeCell ref="Z59:AD59"/>
    <mergeCell ref="A59:F59"/>
    <mergeCell ref="G63:Y63"/>
    <mergeCell ref="AO63:AV63"/>
    <mergeCell ref="AW63:BD63"/>
    <mergeCell ref="A67:F67"/>
    <mergeCell ref="AO67:AV67"/>
    <mergeCell ref="AW67:BD67"/>
    <mergeCell ref="G67:Y67"/>
    <mergeCell ref="AE65:AN65"/>
    <mergeCell ref="AO65:AV65"/>
    <mergeCell ref="AW65:BD65"/>
    <mergeCell ref="AW64:BD64"/>
    <mergeCell ref="AW77:BD77"/>
    <mergeCell ref="AE77:AN77"/>
    <mergeCell ref="BE62:BL62"/>
    <mergeCell ref="A62:F62"/>
    <mergeCell ref="Z63:AD63"/>
    <mergeCell ref="AE63:AN63"/>
    <mergeCell ref="BE63:BL63"/>
    <mergeCell ref="AW62:BD62"/>
    <mergeCell ref="Z67:AD67"/>
    <mergeCell ref="A63:F63"/>
    <mergeCell ref="BE78:BL78"/>
    <mergeCell ref="BE95:BL95"/>
    <mergeCell ref="AO94:AV94"/>
    <mergeCell ref="AW94:BD94"/>
    <mergeCell ref="Z94:AD94"/>
    <mergeCell ref="AO78:AV78"/>
    <mergeCell ref="AW78:BD78"/>
    <mergeCell ref="AW79:BD79"/>
    <mergeCell ref="AW88:BD88"/>
    <mergeCell ref="BE88:BL88"/>
    <mergeCell ref="BE67:BL67"/>
    <mergeCell ref="BE83:BL83"/>
    <mergeCell ref="AE67:AN67"/>
    <mergeCell ref="A78:F78"/>
    <mergeCell ref="A79:F79"/>
    <mergeCell ref="BE94:BL94"/>
    <mergeCell ref="G94:Y94"/>
    <mergeCell ref="G83:Y83"/>
    <mergeCell ref="Z77:AD77"/>
    <mergeCell ref="BE77:BL77"/>
    <mergeCell ref="AW111:BD111"/>
    <mergeCell ref="A111:F111"/>
    <mergeCell ref="AW112:BD112"/>
    <mergeCell ref="G111:Y111"/>
    <mergeCell ref="Z111:AD111"/>
    <mergeCell ref="Z83:AD83"/>
    <mergeCell ref="AE83:AN83"/>
    <mergeCell ref="G100:Y100"/>
    <mergeCell ref="Z100:AD100"/>
    <mergeCell ref="A94:F94"/>
    <mergeCell ref="AE111:AN111"/>
    <mergeCell ref="AE94:AN94"/>
    <mergeCell ref="AW100:BD100"/>
    <mergeCell ref="AO83:AV83"/>
    <mergeCell ref="AE100:AN100"/>
    <mergeCell ref="A118:V118"/>
    <mergeCell ref="AO111:AV111"/>
    <mergeCell ref="W116:AM116"/>
    <mergeCell ref="AO116:BG116"/>
    <mergeCell ref="A115:V115"/>
    <mergeCell ref="A112:F112"/>
    <mergeCell ref="G112:Y112"/>
    <mergeCell ref="Z112:AD112"/>
    <mergeCell ref="AE112:AN112"/>
    <mergeCell ref="BE112:BL112"/>
    <mergeCell ref="A100:F100"/>
    <mergeCell ref="BE111:BL111"/>
    <mergeCell ref="AE105:AN105"/>
    <mergeCell ref="AO112:AV112"/>
    <mergeCell ref="AE104:AN104"/>
    <mergeCell ref="BE68:BL68"/>
    <mergeCell ref="AW68:BD68"/>
    <mergeCell ref="Z68:AD68"/>
    <mergeCell ref="Z88:AD88"/>
    <mergeCell ref="AE88:AN88"/>
    <mergeCell ref="AO88:AV88"/>
    <mergeCell ref="AW83:BD83"/>
    <mergeCell ref="AO77:AV77"/>
    <mergeCell ref="Z78:AD78"/>
    <mergeCell ref="AE78:AN78"/>
    <mergeCell ref="A71:F71"/>
    <mergeCell ref="BE71:BL71"/>
    <mergeCell ref="AO69:AV69"/>
    <mergeCell ref="AO70:AV70"/>
    <mergeCell ref="G78:Y78"/>
    <mergeCell ref="Z95:AD95"/>
    <mergeCell ref="AE95:AN95"/>
    <mergeCell ref="A85:F85"/>
    <mergeCell ref="A83:F83"/>
    <mergeCell ref="Z86:AD86"/>
    <mergeCell ref="AW69:BD69"/>
    <mergeCell ref="AW70:BD70"/>
    <mergeCell ref="AW72:BD72"/>
    <mergeCell ref="BE69:BL69"/>
    <mergeCell ref="BE70:BL70"/>
    <mergeCell ref="BE72:BL72"/>
    <mergeCell ref="AW71:BD71"/>
    <mergeCell ref="A64:F64"/>
    <mergeCell ref="G71:Y71"/>
    <mergeCell ref="G64:Y64"/>
    <mergeCell ref="Z71:AD71"/>
    <mergeCell ref="Z64:AD64"/>
    <mergeCell ref="AE68:AN68"/>
    <mergeCell ref="Z69:AD69"/>
    <mergeCell ref="Z70:AD70"/>
    <mergeCell ref="G70:Y70"/>
    <mergeCell ref="A69:F69"/>
    <mergeCell ref="BE64:BL64"/>
    <mergeCell ref="G85:Y85"/>
    <mergeCell ref="G86:Y86"/>
    <mergeCell ref="Z85:AD85"/>
    <mergeCell ref="AE85:AN85"/>
    <mergeCell ref="AO85:AV85"/>
    <mergeCell ref="AW85:BD85"/>
    <mergeCell ref="AE64:AN64"/>
    <mergeCell ref="AO71:AV71"/>
    <mergeCell ref="AO64:AV64"/>
    <mergeCell ref="AO68:AV68"/>
    <mergeCell ref="AE71:AN71"/>
    <mergeCell ref="G72:Y72"/>
    <mergeCell ref="Z72:AD72"/>
    <mergeCell ref="AE69:AN69"/>
    <mergeCell ref="AE70:AN70"/>
    <mergeCell ref="AE72:AN72"/>
    <mergeCell ref="AO72:AV72"/>
    <mergeCell ref="AW80:BD80"/>
    <mergeCell ref="BE80:BL80"/>
    <mergeCell ref="BE81:BL81"/>
    <mergeCell ref="AW84:BD84"/>
    <mergeCell ref="AW86:BD86"/>
    <mergeCell ref="AO87:AV87"/>
    <mergeCell ref="AO80:AV80"/>
    <mergeCell ref="AO81:AV81"/>
    <mergeCell ref="AW81:BD81"/>
    <mergeCell ref="BE87:BL87"/>
    <mergeCell ref="A80:F80"/>
    <mergeCell ref="A84:F84"/>
    <mergeCell ref="G84:Y84"/>
    <mergeCell ref="Z84:AD84"/>
    <mergeCell ref="AE84:AN84"/>
    <mergeCell ref="AO84:AV84"/>
    <mergeCell ref="A81:F81"/>
    <mergeCell ref="G80:Y80"/>
    <mergeCell ref="Z80:AD80"/>
    <mergeCell ref="AE80:AN80"/>
    <mergeCell ref="G81:Y81"/>
    <mergeCell ref="Z81:AD81"/>
    <mergeCell ref="AE81:AN81"/>
    <mergeCell ref="BE85:BL85"/>
    <mergeCell ref="BE86:BL86"/>
    <mergeCell ref="AO86:AV86"/>
    <mergeCell ref="AE86:AN86"/>
    <mergeCell ref="AO82:AV82"/>
  </mergeCells>
  <phoneticPr fontId="0" type="noConversion"/>
  <conditionalFormatting sqref="G62 G112">
    <cfRule type="cellIs" dxfId="5" priority="2" stopIfTrue="1" operator="equal">
      <formula>$G61</formula>
    </cfRule>
  </conditionalFormatting>
  <conditionalFormatting sqref="D47:I47">
    <cfRule type="cellIs" dxfId="4" priority="3" stopIfTrue="1" operator="equal">
      <formula>$D46</formula>
    </cfRule>
  </conditionalFormatting>
  <conditionalFormatting sqref="A61:F112">
    <cfRule type="cellIs" dxfId="3" priority="4" stopIfTrue="1" operator="equal">
      <formula>0</formula>
    </cfRule>
  </conditionalFormatting>
  <conditionalFormatting sqref="G111:L111 G94:L94 D46 G61:L61">
    <cfRule type="cellIs" dxfId="2" priority="5" stopIfTrue="1" operator="equal">
      <formula>#REF!</formula>
    </cfRule>
  </conditionalFormatting>
  <conditionalFormatting sqref="G63:G76 G78:G93 G95:G110">
    <cfRule type="cellIs" dxfId="1" priority="7" stopIfTrue="1" operator="equal">
      <formula>#REF!</formula>
    </cfRule>
  </conditionalFormatting>
  <conditionalFormatting sqref="G77:L77">
    <cfRule type="cellIs" dxfId="0" priority="8" stopIfTrue="1" operator="equal">
      <formula>$G63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1" manualBreakCount="1">
    <brk id="35" min="4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1418110</vt:lpstr>
      <vt:lpstr>'1418110'!Область_друку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2023-04-18T09:03:15Z</cp:lastPrinted>
  <dcterms:created xsi:type="dcterms:W3CDTF">2016-08-15T09:54:21Z</dcterms:created>
  <dcterms:modified xsi:type="dcterms:W3CDTF">2023-04-19T10:26:03Z</dcterms:modified>
</cp:coreProperties>
</file>