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Квітень\1204\УКБ паспорти\"/>
    </mc:Choice>
  </mc:AlternateContent>
  <bookViews>
    <workbookView xWindow="0" yWindow="0" windowWidth="28800" windowHeight="12435"/>
  </bookViews>
  <sheets>
    <sheet name="1517330" sheetId="1" r:id="rId1"/>
  </sheets>
  <definedNames>
    <definedName name="_xlnm.Print_Area" localSheetId="0">'1517330'!$A$1:$G$181</definedName>
  </definedNames>
  <calcPr calcId="152511"/>
</workbook>
</file>

<file path=xl/calcChain.xml><?xml version="1.0" encoding="utf-8"?>
<calcChain xmlns="http://schemas.openxmlformats.org/spreadsheetml/2006/main">
  <c r="F175" i="1" l="1"/>
  <c r="F65" i="1"/>
  <c r="F167" i="1"/>
  <c r="G154" i="1"/>
  <c r="G152" i="1"/>
  <c r="G150" i="1"/>
  <c r="G148" i="1"/>
  <c r="F112" i="1"/>
  <c r="G112" i="1"/>
  <c r="F94" i="1"/>
  <c r="G91" i="1"/>
  <c r="G89" i="1"/>
  <c r="G87" i="1"/>
  <c r="G84" i="1"/>
  <c r="G65" i="1"/>
  <c r="F52" i="1"/>
  <c r="D36" i="1"/>
  <c r="D37" i="1"/>
  <c r="G174" i="1"/>
  <c r="G157" i="1"/>
  <c r="G159" i="1"/>
  <c r="G161" i="1"/>
  <c r="G163" i="1"/>
  <c r="G62" i="1"/>
  <c r="D38" i="1"/>
  <c r="D43" i="1"/>
  <c r="D44" i="1"/>
  <c r="G145" i="1"/>
  <c r="G143" i="1"/>
  <c r="G141" i="1"/>
  <c r="G139" i="1"/>
  <c r="G118" i="1"/>
  <c r="G116" i="1"/>
  <c r="G114" i="1"/>
  <c r="G136" i="1"/>
  <c r="G81" i="1"/>
  <c r="G77" i="1"/>
  <c r="G66" i="1"/>
  <c r="G132" i="1"/>
  <c r="G134" i="1"/>
  <c r="G130" i="1"/>
  <c r="G103" i="1"/>
  <c r="E36" i="1"/>
  <c r="G94" i="1"/>
  <c r="G109" i="1"/>
  <c r="G107" i="1"/>
  <c r="G105" i="1"/>
  <c r="G127" i="1"/>
  <c r="G125" i="1"/>
  <c r="G100" i="1"/>
  <c r="G98" i="1"/>
  <c r="G123" i="1"/>
  <c r="G121" i="1"/>
  <c r="G72" i="1"/>
  <c r="G70" i="1"/>
  <c r="G68" i="1"/>
  <c r="G79" i="1"/>
  <c r="G75" i="1"/>
  <c r="G96" i="1"/>
  <c r="F54" i="1"/>
  <c r="F60" i="1"/>
  <c r="G57" i="1"/>
  <c r="G172" i="1"/>
  <c r="G170" i="1"/>
  <c r="G168" i="1"/>
  <c r="G59" i="1"/>
  <c r="G56" i="1"/>
  <c r="G53" i="1"/>
  <c r="G54" i="1"/>
  <c r="G60" i="1"/>
  <c r="G167" i="1"/>
  <c r="E37" i="1"/>
  <c r="E38" i="1"/>
  <c r="G52" i="1"/>
  <c r="E43" i="1"/>
  <c r="E44" i="1"/>
</calcChain>
</file>

<file path=xl/sharedStrings.xml><?xml version="1.0" encoding="utf-8"?>
<sst xmlns="http://schemas.openxmlformats.org/spreadsheetml/2006/main" count="329" uniqueCount="126">
  <si>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</si>
  <si>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</si>
  <si>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</si>
  <si>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</si>
  <si>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</si>
  <si>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</si>
  <si>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</si>
  <si>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</si>
  <si>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</si>
  <si>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</si>
  <si>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</si>
  <si>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</si>
  <si>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</si>
  <si>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</si>
  <si>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</si>
  <si>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</si>
  <si>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</si>
  <si>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</si>
  <si>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</si>
  <si>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</si>
  <si>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</si>
  <si>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</si>
  <si>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</si>
  <si>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</si>
  <si>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</si>
  <si>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</si>
  <si>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</si>
  <si>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</si>
  <si>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</si>
  <si>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</si>
  <si>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</si>
  <si>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</si>
  <si>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</si>
  <si>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</si>
  <si>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</si>
  <si>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</si>
  <si>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</si>
  <si>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</si>
  <si>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</si>
  <si>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</si>
  <si>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</si>
  <si>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</si>
  <si>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</si>
  <si>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</si>
  <si>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</si>
  <si>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</si>
  <si>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</si>
  <si>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</si>
  <si>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інших об'єктів комунальної власності</t>
  </si>
  <si>
    <t>Будівництво об'єктів соціальної та виробничої інфраструктури комунальної власності</t>
  </si>
  <si>
    <t>Реконструкція об'єктів соціальної та виробничої інфраструктури комунальної власності</t>
  </si>
  <si>
    <t>Проектування об'єктів соціальної та виробничої інфраструктури комунальної власності</t>
  </si>
  <si>
    <t>Реалізація державної політики у сфері соціальної та виробничої інфраструктури</t>
  </si>
  <si>
    <t>Забезпечення розвитку сучасної інфраструктури міста</t>
  </si>
  <si>
    <t>Будівництво обєктів соціальної та виробничої інфраструктури комунальної власності</t>
  </si>
  <si>
    <t>Реконструкція обєктів соціальної та виробничої інфраструктури комунальної власності</t>
  </si>
  <si>
    <t>Забезпечення будівництва об'єктів соціальної та виробничої інфраструктури комунальної власності</t>
  </si>
  <si>
    <t>кв.м</t>
  </si>
  <si>
    <t>проектна документація</t>
  </si>
  <si>
    <t>кількість об'єктів</t>
  </si>
  <si>
    <t>середні витрати на об'єкт будівництва</t>
  </si>
  <si>
    <t>рівень готовності</t>
  </si>
  <si>
    <t>Обсяг будівництва (протяжність)</t>
  </si>
  <si>
    <t>м</t>
  </si>
  <si>
    <t>середні витрати на об'єкт реконструкції</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</si>
  <si>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</si>
  <si>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Обсяг реконструкції (загальна площа)</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</si>
  <si>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</si>
  <si>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</si>
  <si>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</si>
  <si>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</si>
  <si>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</si>
  <si>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</si>
  <si>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</si>
  <si>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7330</t>
  </si>
  <si>
    <t>грн./кв.м</t>
  </si>
  <si>
    <t>ширина проїзджої частини</t>
  </si>
  <si>
    <t>середні витрати на будівництво 1 кв.м</t>
  </si>
  <si>
    <t>Забезпечення реконструкції обєктів соціальної та виробничої інфраструктури комунальної власності</t>
  </si>
  <si>
    <t>середні витрати на об'єкт проектування</t>
  </si>
  <si>
    <t>Будівництво внутрішньоквартального проїзду між земельними ділянками по вул Старокостянтинівське шосе, 2/1 "З" в м. Хмельницькому</t>
  </si>
  <si>
    <t>обсяг видатків на проєктування</t>
  </si>
  <si>
    <t>середні витрати на об'єкт проєктування</t>
  </si>
  <si>
    <t>Нове будівництво зовнішніх мереж  водопостачання та каналізації індустріального парку  "Хмельницький" по Вінницькому шосе, 18 в м.Хмельницькому</t>
  </si>
  <si>
    <t>Нове будівництво зовнішніх мереж  водовідведення індустріального парку  "Хмельницький" по Вінницькому шосе, 18 в м.Хмельницькому</t>
  </si>
  <si>
    <t>Управління капітального будівництва Хмельницької міської ради</t>
  </si>
  <si>
    <t>Нове будівництво проїздів (штучних споруд) із інфраструктурою від вул. Прибузької до об'єкту "Будівництво Палацу спорту по вул. Прибузькій, 5/1а у м. Хмельницькому"</t>
  </si>
  <si>
    <t>Будівництво вулиці Мельникова (від вул.Зарічанської до вул.Трудової) в м.Хмельницькому (коригування)</t>
  </si>
  <si>
    <t>Обсяг видатків на коригування ПКД</t>
  </si>
  <si>
    <t>кількість об'єктів коригування</t>
  </si>
  <si>
    <t>кількість об'єктів будівництва</t>
  </si>
  <si>
    <t>рівень готовності проектування</t>
  </si>
  <si>
    <t>Обсяг  будівництва (протяжність)</t>
  </si>
  <si>
    <t>Будівництво каналізаційних мереж в мікрорайоні "Озерна" в м.Хмельницькому</t>
  </si>
  <si>
    <t>рівень готовності будівництва</t>
  </si>
  <si>
    <t>обсяг видатків на будівництво</t>
  </si>
  <si>
    <t>кількість об'єктів проектування</t>
  </si>
  <si>
    <t>Нове будівництво зовнішніх мереж  електропостачання індустріального парку  "Хмельницький" по Вінницькому шосе, 18 в м.Хмельницькому</t>
  </si>
  <si>
    <t>Начальник управління капітального будівництва Хмельницької міської ради</t>
  </si>
  <si>
    <t>Обсяг будівництва (площа проїзджої частини)</t>
  </si>
  <si>
    <t>обсяг видатків на проектування</t>
  </si>
  <si>
    <t>Нове будівництво проїзду від вул. Вінницьке шосе, 18 до Вінницького шосе в м. Хмельницькому</t>
  </si>
  <si>
    <t>бюджетної програми місцевого бюджету на 2023 рік</t>
  </si>
  <si>
    <t>грн</t>
  </si>
  <si>
    <t>Обсяг видатків на коригування проекту</t>
  </si>
  <si>
    <t>рівень готовності коригування проекту</t>
  </si>
  <si>
    <t>Тетяна ПОЛІЩУК</t>
  </si>
  <si>
    <t>Сергій ЯМЧУК</t>
  </si>
  <si>
    <t xml:space="preserve"> Нове будівництво вулиці від вулиці Спепана Бандери до вулиці Західно-Окружної в м. Хмельницькому, в т.ч. розроблення проектної документації</t>
  </si>
  <si>
    <t>Виготовлення проектної документації на нове будівництво каналізаційних мереж в мікрорайоні "Озерна" в м. Хмельницькому</t>
  </si>
  <si>
    <t xml:space="preserve">рівень готовності </t>
  </si>
  <si>
    <t>обсяг видатків на коригування</t>
  </si>
  <si>
    <t xml:space="preserve">середні витрати на об'єкт </t>
  </si>
  <si>
    <t xml:space="preserve">Обсяг видатків </t>
  </si>
  <si>
    <t xml:space="preserve"> рівень готовності </t>
  </si>
  <si>
    <t xml:space="preserve">кількість об'єктів </t>
  </si>
  <si>
    <t xml:space="preserve">середні витрати </t>
  </si>
  <si>
    <t>Програма економічного та соціального розвитку Хмельницької міської територіальної громади на 2023 рік</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</si>
  <si>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  рішення сесії Хмельницької міської ради від 28.03.2023  № 8  "Про внесення змін до бюджету Хмельницької міської територіальної громади на 2023 рік".</t>
    </r>
  </si>
  <si>
    <t>Нове будівництво зовнішніх мереж газопостачання індустріального парку  "Хмельницький" по Вінницькому шосе, 18 в м.Хмельницькому</t>
  </si>
  <si>
    <t>довжина газопроводу</t>
  </si>
  <si>
    <t>п.м</t>
  </si>
  <si>
    <t>Розроблення проектної документації на нове будівництво переходу через залізницю в продовження Старокостянтинівського шосе в м. Хмельницькому</t>
  </si>
  <si>
    <t>Обсяг бюджетних призначень / бюджетних асигнувань - 10631051 гривень, у тому числі загального фонду - _____гривень та спеціального фонду -  10631051 гривень.</t>
  </si>
  <si>
    <t>від 12.04. 2023 № 04</t>
  </si>
  <si>
    <t>Дата погодження  12.04.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</si>
</sst>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4" x14ac:knownFonts="1">
    <font>
      <sz val="11"/>
      <color theme="1"/>
      <name val="Calibri"/>
      <family val="2"/>
      <charset val="204"/>
      <scheme val="minor"/>
    </font>
    <font>
      <sz val="11"/>
      <color indexed="8"/>
      <name val="Calibri"/>
      <family val="2"/>
      <charset val="204"/>
    </font>
    <font>
      <sz val="12"/>
      <color indexed="8"/>
      <name val="Times New Roman"/>
      <family val="1"/>
      <charset val="204"/>
    </font>
    <font>
      <sz val="10"/>
      <name val="Arial Cyr"/>
      <family val="2"/>
      <charset val="204"/>
    </font>
    <font>
      <b/>
      <sz val="10"/>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b/>
      <sz val="11"/>
      <color indexed="8"/>
      <name val="Times New Roman"/>
      <family val="1"/>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b/>
      <sz val="11"/>
      <color rgb="FF000000"/>
      <name val="Times New Roman"/>
      <family val="1"/>
      <charset val="204"/>
    </font>
    <font>
      <sz val="8"/>
      <color rgb="FFFFFF00"/>
      <name val="Times New Roman"/>
      <family val="1"/>
      <charset val="204"/>
    </font>
    <font>
      <sz val="8"/>
      <color theme="1"/>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s>
  <cellStyleXfs count="12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 fillId="0" borderId="0"/>
    <xf numFmtId="0" fontId="23" fillId="0" borderId="0"/>
    <xf numFmtId="0" fontId="3" fillId="0" borderId="0"/>
    <xf numFmtId="0" fontId="20" fillId="0" borderId="0"/>
    <xf numFmtId="0" fontId="3" fillId="0" borderId="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6" fillId="20" borderId="1" applyNumberFormat="0" applyAlignment="0" applyProtection="0"/>
    <xf numFmtId="0" fontId="7" fillId="21" borderId="2" applyNumberFormat="0" applyAlignment="0" applyProtection="0"/>
    <xf numFmtId="0" fontId="8" fillId="21" borderId="1" applyNumberFormat="0" applyAlignment="0" applyProtection="0"/>
    <xf numFmtId="0" fontId="29" fillId="0" borderId="0" applyNumberFormat="0" applyFill="0" applyBorder="0" applyAlignment="0" applyProtection="0">
      <alignment vertical="top"/>
      <protection locked="0"/>
    </xf>
    <xf numFmtId="0" fontId="19" fillId="6"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20" fillId="0" borderId="0"/>
    <xf numFmtId="0" fontId="20" fillId="0" borderId="0"/>
    <xf numFmtId="0" fontId="32" fillId="0" borderId="0"/>
    <xf numFmtId="0" fontId="25" fillId="0" borderId="0"/>
    <xf numFmtId="0" fontId="23" fillId="0" borderId="0"/>
    <xf numFmtId="0" fontId="33" fillId="0" borderId="0"/>
    <xf numFmtId="0" fontId="33" fillId="0" borderId="0"/>
    <xf numFmtId="0" fontId="23" fillId="0" borderId="0"/>
    <xf numFmtId="0" fontId="3"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0" fillId="0" borderId="0"/>
    <xf numFmtId="0" fontId="20" fillId="0" borderId="0"/>
    <xf numFmtId="0" fontId="20" fillId="0" borderId="0"/>
    <xf numFmtId="0" fontId="33" fillId="0" borderId="0"/>
    <xf numFmtId="0" fontId="33" fillId="0" borderId="0"/>
    <xf numFmtId="0" fontId="33" fillId="0" borderId="0"/>
    <xf numFmtId="0" fontId="33" fillId="0" borderId="0"/>
    <xf numFmtId="0" fontId="20" fillId="0" borderId="0"/>
    <xf numFmtId="0" fontId="20"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17" fillId="0" borderId="6" applyNumberFormat="0" applyFill="0" applyAlignment="0" applyProtection="0"/>
    <xf numFmtId="0" fontId="18" fillId="0" borderId="7" applyNumberFormat="0" applyFill="0" applyAlignment="0" applyProtection="0"/>
    <xf numFmtId="0" fontId="12" fillId="0" borderId="8" applyNumberFormat="0" applyFill="0" applyAlignment="0" applyProtection="0"/>
    <xf numFmtId="0" fontId="13" fillId="22" borderId="9"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26" fillId="0" borderId="0" applyNumberFormat="0" applyFill="0" applyBorder="0" applyAlignment="0" applyProtection="0"/>
    <xf numFmtId="0" fontId="20" fillId="0" borderId="0"/>
    <xf numFmtId="0" fontId="20" fillId="0" borderId="0"/>
    <xf numFmtId="0" fontId="22" fillId="0" borderId="0"/>
    <xf numFmtId="0" fontId="20" fillId="0" borderId="0"/>
    <xf numFmtId="0" fontId="28" fillId="0" borderId="0"/>
    <xf numFmtId="0" fontId="20" fillId="0" borderId="0"/>
    <xf numFmtId="0" fontId="3" fillId="0" borderId="0"/>
    <xf numFmtId="0" fontId="31" fillId="0" borderId="0"/>
    <xf numFmtId="0" fontId="1" fillId="0" borderId="0"/>
    <xf numFmtId="0" fontId="21" fillId="0" borderId="0"/>
    <xf numFmtId="0" fontId="22" fillId="0" borderId="0"/>
    <xf numFmtId="0" fontId="32" fillId="0" borderId="0"/>
    <xf numFmtId="0" fontId="23" fillId="0" borderId="0"/>
    <xf numFmtId="0" fontId="20" fillId="0" borderId="0"/>
    <xf numFmtId="0" fontId="1" fillId="0" borderId="0"/>
    <xf numFmtId="0" fontId="1" fillId="0" borderId="0"/>
    <xf numFmtId="0" fontId="21" fillId="0" borderId="0"/>
    <xf numFmtId="0" fontId="21" fillId="0" borderId="0"/>
    <xf numFmtId="0" fontId="24" fillId="0" borderId="0"/>
    <xf numFmtId="0" fontId="20" fillId="0" borderId="0"/>
    <xf numFmtId="0" fontId="15" fillId="3" borderId="0" applyNumberFormat="0" applyBorder="0" applyAlignment="0" applyProtection="0"/>
    <xf numFmtId="0" fontId="16" fillId="0" borderId="0" applyNumberFormat="0" applyFill="0" applyBorder="0" applyAlignment="0" applyProtection="0"/>
    <xf numFmtId="0" fontId="1" fillId="23" borderId="10" applyNumberFormat="0" applyFont="0" applyAlignment="0" applyProtection="0"/>
    <xf numFmtId="0" fontId="27" fillId="20" borderId="0" applyNumberFormat="0" applyBorder="0" applyAlignment="0" applyProtection="0"/>
    <xf numFmtId="0" fontId="24" fillId="0" borderId="0"/>
    <xf numFmtId="0" fontId="18" fillId="0" borderId="0" applyNumberFormat="0" applyFill="0" applyBorder="0" applyAlignment="0" applyProtection="0"/>
    <xf numFmtId="0" fontId="18" fillId="0" borderId="0" applyNumberFormat="0" applyFill="0" applyBorder="0" applyAlignment="0" applyProtection="0"/>
  </cellStyleXfs>
  <cellXfs count="89">
    <xf numFmtId="0" fontId="0" fillId="0" borderId="0" xfId="0"/>
    <xf numFmtId="0" fontId="34" fillId="0" borderId="0" xfId="0" applyFont="1" applyAlignment="1">
      <alignment vertical="center" wrapText="1"/>
    </xf>
    <xf numFmtId="0" fontId="34" fillId="0" borderId="0" xfId="0" applyFont="1" applyAlignment="1">
      <alignment horizontal="center" vertical="center" wrapText="1"/>
    </xf>
    <xf numFmtId="0" fontId="35" fillId="0" borderId="0" xfId="0" applyFont="1"/>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35" fillId="0" borderId="0" xfId="0" applyFont="1" applyBorder="1" applyAlignment="1"/>
    <xf numFmtId="0" fontId="34" fillId="0" borderId="11" xfId="0" applyFont="1" applyBorder="1" applyAlignment="1">
      <alignment vertical="center" wrapText="1"/>
    </xf>
    <xf numFmtId="0" fontId="34" fillId="0" borderId="0" xfId="0" applyFont="1" applyAlignment="1">
      <alignment horizontal="left" vertical="center" wrapText="1"/>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xf>
    <xf numFmtId="0" fontId="34" fillId="0" borderId="0" xfId="0" applyFont="1" applyAlignment="1">
      <alignment horizontal="left" vertical="center"/>
    </xf>
    <xf numFmtId="0" fontId="37" fillId="0" borderId="0" xfId="0" applyFont="1" applyAlignment="1">
      <alignment vertical="center"/>
    </xf>
    <xf numFmtId="0" fontId="37" fillId="0" borderId="0" xfId="0" applyFont="1"/>
    <xf numFmtId="0" fontId="34" fillId="0" borderId="12" xfId="0" applyFont="1" applyBorder="1" applyAlignment="1">
      <alignment horizontal="center" vertical="center" wrapText="1"/>
    </xf>
    <xf numFmtId="0" fontId="34" fillId="0" borderId="0" xfId="0" applyFont="1" applyBorder="1" applyAlignment="1">
      <alignment vertical="center" wrapText="1"/>
    </xf>
    <xf numFmtId="0" fontId="2" fillId="24" borderId="12" xfId="0" applyFont="1" applyFill="1" applyBorder="1" applyAlignment="1">
      <alignment horizontal="center" vertical="center" wrapText="1"/>
    </xf>
    <xf numFmtId="0" fontId="35" fillId="0" borderId="12" xfId="0" applyFont="1" applyBorder="1" applyAlignment="1"/>
    <xf numFmtId="0" fontId="39" fillId="0" borderId="0" xfId="0" applyFont="1"/>
    <xf numFmtId="0" fontId="34" fillId="0" borderId="12" xfId="0" applyFont="1" applyBorder="1" applyAlignment="1">
      <alignment horizontal="center" vertical="center" wrapText="1"/>
    </xf>
    <xf numFmtId="0" fontId="34" fillId="0" borderId="0" xfId="0" applyFont="1" applyAlignment="1">
      <alignment vertical="center" wrapText="1"/>
    </xf>
    <xf numFmtId="0" fontId="36" fillId="0" borderId="0" xfId="0" applyFont="1" applyAlignment="1">
      <alignment horizontal="center" vertical="top" wrapText="1"/>
    </xf>
    <xf numFmtId="0" fontId="34" fillId="0" borderId="0" xfId="0" applyFont="1" applyAlignment="1">
      <alignment vertical="center" wrapText="1"/>
    </xf>
    <xf numFmtId="1" fontId="34" fillId="0" borderId="12" xfId="0" applyNumberFormat="1" applyFont="1" applyBorder="1" applyAlignment="1">
      <alignment horizontal="center" vertical="center" wrapText="1"/>
    </xf>
    <xf numFmtId="0" fontId="40" fillId="0" borderId="12" xfId="0" applyFont="1" applyBorder="1" applyAlignment="1">
      <alignment horizontal="center" vertical="center" wrapText="1"/>
    </xf>
    <xf numFmtId="0" fontId="39" fillId="0" borderId="12" xfId="0" applyFont="1" applyFill="1" applyBorder="1" applyAlignment="1">
      <alignment horizontal="center" vertical="center" wrapText="1"/>
    </xf>
    <xf numFmtId="0" fontId="4" fillId="0" borderId="13" xfId="23" applyFont="1" applyBorder="1" applyAlignment="1">
      <alignment horizontal="left" vertical="center" wrapText="1"/>
    </xf>
    <xf numFmtId="0" fontId="4" fillId="0" borderId="12" xfId="23" applyFont="1" applyBorder="1" applyAlignment="1">
      <alignment horizontal="left" vertical="center" wrapText="1"/>
    </xf>
    <xf numFmtId="0" fontId="38" fillId="0" borderId="11" xfId="0" applyFont="1" applyBorder="1" applyAlignment="1">
      <alignment horizontal="center" vertical="center" wrapText="1"/>
    </xf>
    <xf numFmtId="49" fontId="38" fillId="0" borderId="11"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176" fontId="34" fillId="0" borderId="12" xfId="0" applyNumberFormat="1" applyFont="1" applyBorder="1" applyAlignment="1">
      <alignment horizontal="center" vertical="center" wrapText="1"/>
    </xf>
    <xf numFmtId="0" fontId="40" fillId="0" borderId="12" xfId="0" applyFont="1" applyFill="1" applyBorder="1" applyAlignment="1">
      <alignment horizontal="center" vertical="center" wrapText="1"/>
    </xf>
    <xf numFmtId="0" fontId="34" fillId="0" borderId="12" xfId="0" applyFont="1" applyBorder="1" applyAlignment="1">
      <alignment horizontal="center" vertical="center" wrapText="1"/>
    </xf>
    <xf numFmtId="0" fontId="39" fillId="0" borderId="12" xfId="0" applyFont="1" applyBorder="1" applyAlignment="1">
      <alignment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4" fillId="0" borderId="12" xfId="23" applyFont="1" applyFill="1" applyBorder="1" applyAlignment="1">
      <alignment horizontal="left" vertical="center" wrapText="1"/>
    </xf>
    <xf numFmtId="0" fontId="38" fillId="0" borderId="11" xfId="0" applyFont="1" applyBorder="1" applyAlignment="1">
      <alignment horizontal="center" vertical="center" wrapText="1"/>
    </xf>
    <xf numFmtId="0" fontId="34" fillId="0" borderId="12" xfId="0" applyFont="1" applyBorder="1" applyAlignment="1">
      <alignment horizontal="center" vertical="center" wrapText="1"/>
    </xf>
    <xf numFmtId="3" fontId="34" fillId="25" borderId="12" xfId="0" applyNumberFormat="1" applyFont="1" applyFill="1" applyBorder="1" applyAlignment="1">
      <alignment horizontal="center" vertical="center" wrapText="1"/>
    </xf>
    <xf numFmtId="0" fontId="34" fillId="25" borderId="12" xfId="0" applyFont="1" applyFill="1" applyBorder="1" applyAlignment="1">
      <alignment horizontal="center" vertical="center" wrapText="1"/>
    </xf>
    <xf numFmtId="0" fontId="35" fillId="25" borderId="0" xfId="0" applyFont="1" applyFill="1"/>
    <xf numFmtId="0" fontId="4" fillId="0" borderId="12" xfId="119" applyFont="1" applyFill="1" applyBorder="1" applyAlignment="1">
      <alignment horizontal="left" vertical="center" wrapText="1"/>
    </xf>
    <xf numFmtId="0" fontId="4" fillId="25" borderId="12" xfId="119" applyFont="1" applyFill="1" applyBorder="1" applyAlignment="1">
      <alignment horizontal="left" vertical="center" wrapText="1"/>
    </xf>
    <xf numFmtId="0" fontId="34" fillId="0" borderId="12" xfId="0" applyFont="1" applyBorder="1" applyAlignment="1">
      <alignment horizontal="center" vertical="center" wrapText="1"/>
    </xf>
    <xf numFmtId="0" fontId="34" fillId="0" borderId="12" xfId="0" applyFont="1" applyBorder="1" applyAlignment="1">
      <alignment horizontal="left"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4" fillId="0" borderId="12" xfId="21" applyFont="1" applyBorder="1" applyAlignment="1">
      <alignment horizontal="left" vertical="center" wrapText="1"/>
    </xf>
    <xf numFmtId="0" fontId="34" fillId="0" borderId="12" xfId="0" applyFont="1" applyBorder="1" applyAlignment="1">
      <alignment horizontal="center" vertical="center" wrapText="1"/>
    </xf>
    <xf numFmtId="1" fontId="39" fillId="0" borderId="12" xfId="0" applyNumberFormat="1" applyFont="1" applyFill="1" applyBorder="1" applyAlignment="1">
      <alignment horizontal="center" vertical="center" wrapText="1"/>
    </xf>
    <xf numFmtId="3" fontId="34" fillId="0" borderId="12"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8" fillId="0" borderId="0" xfId="0" applyFont="1" applyAlignment="1">
      <alignment horizontal="center" vertical="center"/>
    </xf>
    <xf numFmtId="0" fontId="34" fillId="0" borderId="0" xfId="0" applyFont="1" applyBorder="1" applyAlignment="1">
      <alignment horizontal="center" vertical="center" wrapText="1"/>
    </xf>
    <xf numFmtId="0" fontId="4" fillId="0" borderId="0" xfId="0" applyFont="1" applyFill="1" applyBorder="1" applyAlignment="1">
      <alignment vertical="center" wrapText="1"/>
    </xf>
    <xf numFmtId="0" fontId="30" fillId="24" borderId="12" xfId="0" applyFont="1" applyFill="1" applyBorder="1" applyAlignment="1">
      <alignment horizontal="left" vertical="center" wrapText="1"/>
    </xf>
    <xf numFmtId="0" fontId="41" fillId="0" borderId="12" xfId="0" applyFont="1" applyBorder="1" applyAlignment="1">
      <alignment horizontal="center" vertical="center" wrapText="1"/>
    </xf>
    <xf numFmtId="0" fontId="4" fillId="25" borderId="15" xfId="118" applyFont="1" applyFill="1" applyBorder="1" applyAlignment="1">
      <alignment horizontal="left" vertical="center" wrapText="1"/>
    </xf>
    <xf numFmtId="0" fontId="34" fillId="0" borderId="0" xfId="0" applyFont="1" applyBorder="1" applyAlignment="1">
      <alignment horizontal="left" vertical="center" wrapText="1"/>
    </xf>
    <xf numFmtId="3" fontId="34" fillId="0" borderId="0" xfId="0" applyNumberFormat="1" applyFont="1" applyBorder="1" applyAlignment="1">
      <alignment horizontal="center" vertical="center" wrapText="1"/>
    </xf>
    <xf numFmtId="0" fontId="34" fillId="0" borderId="12" xfId="0" applyFont="1" applyBorder="1" applyAlignment="1">
      <alignment horizontal="center" vertical="center" wrapText="1"/>
    </xf>
    <xf numFmtId="3" fontId="42" fillId="25" borderId="0" xfId="0" applyNumberFormat="1" applyFont="1" applyFill="1"/>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4" fillId="0" borderId="12" xfId="0" applyFont="1" applyFill="1" applyBorder="1" applyAlignment="1">
      <alignment vertical="center" wrapText="1"/>
    </xf>
    <xf numFmtId="0" fontId="34" fillId="0" borderId="0" xfId="0" applyFont="1" applyAlignment="1">
      <alignment horizontal="left" vertical="center" wrapText="1"/>
    </xf>
    <xf numFmtId="0" fontId="38" fillId="0" borderId="0" xfId="0" applyFont="1" applyAlignment="1">
      <alignment horizontal="center" vertical="center"/>
    </xf>
    <xf numFmtId="0" fontId="38" fillId="0" borderId="0" xfId="0" applyFont="1" applyBorder="1" applyAlignment="1">
      <alignment horizontal="center" vertical="center" wrapText="1"/>
    </xf>
    <xf numFmtId="0" fontId="36" fillId="0" borderId="0" xfId="0" applyFont="1" applyBorder="1" applyAlignment="1">
      <alignment horizontal="center" vertical="top" wrapText="1"/>
    </xf>
    <xf numFmtId="0" fontId="34" fillId="0" borderId="12" xfId="0" applyFont="1" applyBorder="1" applyAlignment="1">
      <alignment horizontal="center" vertical="center" wrapText="1"/>
    </xf>
    <xf numFmtId="0" fontId="39" fillId="0" borderId="0" xfId="0" applyFont="1" applyAlignment="1">
      <alignment horizontal="left" wrapText="1"/>
    </xf>
    <xf numFmtId="0" fontId="34" fillId="0" borderId="12" xfId="0" applyFont="1" applyBorder="1" applyAlignment="1">
      <alignment horizontal="left" vertical="center" wrapText="1"/>
    </xf>
    <xf numFmtId="0" fontId="34" fillId="0" borderId="0" xfId="0" applyFont="1" applyAlignment="1">
      <alignment horizontal="center" vertical="center" wrapText="1"/>
    </xf>
    <xf numFmtId="0" fontId="38" fillId="0" borderId="0" xfId="0" applyFont="1" applyAlignment="1">
      <alignment horizontal="left" vertical="center" wrapText="1"/>
    </xf>
    <xf numFmtId="0" fontId="35" fillId="0" borderId="11" xfId="0" applyFont="1" applyBorder="1" applyAlignment="1">
      <alignment horizontal="center"/>
    </xf>
    <xf numFmtId="0" fontId="35" fillId="0" borderId="12" xfId="0" applyFont="1" applyBorder="1" applyAlignment="1">
      <alignment horizontal="left"/>
    </xf>
    <xf numFmtId="0" fontId="34" fillId="0" borderId="0" xfId="0" applyFont="1" applyFill="1" applyAlignment="1">
      <alignment horizontal="left" vertical="center" wrapText="1"/>
    </xf>
    <xf numFmtId="0" fontId="38" fillId="0" borderId="11" xfId="0" applyFont="1" applyBorder="1" applyAlignment="1">
      <alignment horizontal="center" vertical="center" wrapText="1"/>
    </xf>
    <xf numFmtId="0" fontId="43" fillId="0" borderId="0" xfId="0" applyFont="1" applyAlignment="1">
      <alignment horizontal="left" vertical="top" wrapText="1"/>
    </xf>
    <xf numFmtId="0" fontId="43" fillId="0" borderId="0" xfId="0" applyFont="1" applyAlignment="1">
      <alignment horizontal="left" vertical="top"/>
    </xf>
    <xf numFmtId="0" fontId="34" fillId="0" borderId="0" xfId="0" applyFont="1" applyAlignment="1">
      <alignment horizontal="left" wrapText="1"/>
    </xf>
    <xf numFmtId="0" fontId="35" fillId="0" borderId="11" xfId="0" applyFont="1" applyBorder="1" applyAlignment="1">
      <alignment horizontal="center" wrapText="1"/>
    </xf>
    <xf numFmtId="0" fontId="36" fillId="0" borderId="14" xfId="0" applyFont="1" applyBorder="1" applyAlignment="1">
      <alignment horizontal="center" vertical="top" wrapText="1"/>
    </xf>
    <xf numFmtId="0" fontId="34" fillId="0" borderId="0" xfId="0" applyFont="1" applyBorder="1" applyAlignment="1">
      <alignment horizontal="left" vertical="top" wrapText="1"/>
    </xf>
  </cellXfs>
  <cellStyles count="12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Обычный_УКБ до бюджету 2016р ост 2" xfId="119"/>
    <cellStyle name="Плохой" xfId="120"/>
    <cellStyle name="Пояснение" xfId="121"/>
    <cellStyle name="Примечание" xfId="122"/>
    <cellStyle name="Середній" xfId="123"/>
    <cellStyle name="Стиль 1" xfId="124"/>
    <cellStyle name="Текст попередження 2" xfId="125"/>
    <cellStyle name="Текст попередження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1"/>
  <sheetViews>
    <sheetView tabSelected="1" view="pageBreakPreview" zoomScaleNormal="100" zoomScaleSheetLayoutView="100" workbookViewId="0">
      <selection activeCell="A181" sqref="A181"/>
    </sheetView>
  </sheetViews>
  <sheetFormatPr defaultColWidth="21.5703125" defaultRowHeight="15" x14ac:dyDescent="0.25"/>
  <cols>
    <col min="1" max="1" width="6.5703125" style="3" customWidth="1"/>
    <col min="2" max="2" width="58.140625" style="3" customWidth="1"/>
    <col min="3" max="3" width="26.140625" style="3" customWidth="1"/>
    <col min="4" max="4" width="23.42578125" style="3" customWidth="1"/>
    <col min="5" max="5" width="21.5703125" style="3"/>
    <col min="6" max="6" width="24.5703125" style="3" customWidth="1"/>
    <col min="7" max="7" width="31.42578125" style="3" customWidth="1"/>
    <col min="8" max="16384" width="21.5703125" style="3"/>
  </cols>
  <sheetData>
    <row r="1" spans="1:7" x14ac:dyDescent="0.25">
      <c r="F1" s="83" t="s">
        <v>39</v>
      </c>
      <c r="G1" s="84"/>
    </row>
    <row r="2" spans="1:7" x14ac:dyDescent="0.25">
      <c r="F2" s="84"/>
      <c r="G2" s="84"/>
    </row>
    <row r="3" spans="1:7" ht="28.5" customHeight="1" x14ac:dyDescent="0.25">
      <c r="F3" s="84"/>
      <c r="G3" s="84"/>
    </row>
    <row r="4" spans="1:7" ht="15.75" x14ac:dyDescent="0.25">
      <c r="A4" s="23"/>
      <c r="E4" s="23" t="s">
        <v>0</v>
      </c>
    </row>
    <row r="5" spans="1:7" ht="15.75" x14ac:dyDescent="0.25">
      <c r="A5" s="23"/>
      <c r="E5" s="85" t="s">
        <v>1</v>
      </c>
      <c r="F5" s="85"/>
      <c r="G5" s="85"/>
    </row>
    <row r="6" spans="1:7" ht="22.5" customHeight="1" x14ac:dyDescent="0.25">
      <c r="A6" s="23"/>
      <c r="B6" s="23"/>
      <c r="E6" s="86" t="s">
        <v>85</v>
      </c>
      <c r="F6" s="86"/>
      <c r="G6" s="86"/>
    </row>
    <row r="7" spans="1:7" ht="15" customHeight="1" x14ac:dyDescent="0.25">
      <c r="A7" s="23"/>
      <c r="E7" s="87" t="s">
        <v>2</v>
      </c>
      <c r="F7" s="87"/>
      <c r="G7" s="87"/>
    </row>
    <row r="8" spans="1:7" s="19" customFormat="1" ht="15" customHeight="1" x14ac:dyDescent="0.25">
      <c r="A8" s="23"/>
      <c r="E8" s="88" t="s">
        <v>124</v>
      </c>
      <c r="F8" s="88"/>
      <c r="G8" s="88"/>
    </row>
    <row r="9" spans="1:7" ht="15.75" x14ac:dyDescent="0.25">
      <c r="A9" s="23"/>
      <c r="E9" s="70"/>
      <c r="F9" s="70"/>
      <c r="G9" s="70"/>
    </row>
    <row r="10" spans="1:7" ht="15.75" x14ac:dyDescent="0.25">
      <c r="A10" s="71" t="s">
        <v>3</v>
      </c>
      <c r="B10" s="71"/>
      <c r="C10" s="71"/>
      <c r="D10" s="71"/>
      <c r="E10" s="71"/>
      <c r="F10" s="71"/>
      <c r="G10" s="71"/>
    </row>
    <row r="11" spans="1:7" ht="15.75" x14ac:dyDescent="0.25">
      <c r="A11" s="71" t="s">
        <v>102</v>
      </c>
      <c r="B11" s="71"/>
      <c r="C11" s="71"/>
      <c r="D11" s="71"/>
      <c r="E11" s="71"/>
      <c r="F11" s="71"/>
      <c r="G11" s="71"/>
    </row>
    <row r="12" spans="1:7" ht="15.75" x14ac:dyDescent="0.25">
      <c r="A12" s="56"/>
      <c r="B12" s="56"/>
      <c r="C12" s="56"/>
      <c r="D12" s="56"/>
      <c r="E12" s="56"/>
      <c r="F12" s="56"/>
      <c r="G12" s="56"/>
    </row>
    <row r="14" spans="1:7" ht="28.9" customHeight="1" x14ac:dyDescent="0.25">
      <c r="A14" s="77" t="s">
        <v>4</v>
      </c>
      <c r="B14" s="29">
        <v>1500000</v>
      </c>
      <c r="C14" s="72" t="s">
        <v>85</v>
      </c>
      <c r="D14" s="72"/>
      <c r="E14" s="72"/>
      <c r="F14" s="72"/>
      <c r="G14" s="30" t="s">
        <v>67</v>
      </c>
    </row>
    <row r="15" spans="1:7" x14ac:dyDescent="0.25">
      <c r="A15" s="77"/>
      <c r="B15" s="22" t="s">
        <v>68</v>
      </c>
      <c r="C15" s="73" t="s">
        <v>2</v>
      </c>
      <c r="D15" s="73"/>
      <c r="E15" s="73"/>
      <c r="F15" s="73"/>
      <c r="G15" s="22" t="s">
        <v>69</v>
      </c>
    </row>
    <row r="16" spans="1:7" ht="28.15" customHeight="1" x14ac:dyDescent="0.25">
      <c r="A16" s="77" t="s">
        <v>5</v>
      </c>
      <c r="B16" s="29">
        <v>1510000</v>
      </c>
      <c r="C16" s="72" t="s">
        <v>85</v>
      </c>
      <c r="D16" s="72"/>
      <c r="E16" s="72"/>
      <c r="F16" s="72"/>
      <c r="G16" s="30" t="s">
        <v>67</v>
      </c>
    </row>
    <row r="17" spans="1:7" x14ac:dyDescent="0.25">
      <c r="A17" s="77"/>
      <c r="B17" s="22" t="s">
        <v>68</v>
      </c>
      <c r="C17" s="73" t="s">
        <v>32</v>
      </c>
      <c r="D17" s="73"/>
      <c r="E17" s="73"/>
      <c r="F17" s="73"/>
      <c r="G17" s="22" t="s">
        <v>69</v>
      </c>
    </row>
    <row r="18" spans="1:7" ht="33" customHeight="1" x14ac:dyDescent="0.25">
      <c r="A18" s="77" t="s">
        <v>6</v>
      </c>
      <c r="B18" s="29">
        <v>1517330</v>
      </c>
      <c r="C18" s="30" t="s">
        <v>74</v>
      </c>
      <c r="D18" s="30" t="s">
        <v>47</v>
      </c>
      <c r="E18" s="82" t="s">
        <v>48</v>
      </c>
      <c r="F18" s="82"/>
      <c r="G18" s="40">
        <v>2256400000</v>
      </c>
    </row>
    <row r="19" spans="1:7" ht="34.5" customHeight="1" x14ac:dyDescent="0.25">
      <c r="A19" s="77"/>
      <c r="B19" s="22" t="s">
        <v>68</v>
      </c>
      <c r="C19" s="22" t="s">
        <v>70</v>
      </c>
      <c r="D19" s="22" t="s">
        <v>71</v>
      </c>
      <c r="E19" s="73" t="s">
        <v>72</v>
      </c>
      <c r="F19" s="73"/>
      <c r="G19" s="22" t="s">
        <v>73</v>
      </c>
    </row>
    <row r="20" spans="1:7" ht="24.75" customHeight="1" x14ac:dyDescent="0.25">
      <c r="A20" s="2" t="s">
        <v>7</v>
      </c>
      <c r="B20" s="81" t="s">
        <v>123</v>
      </c>
      <c r="C20" s="81"/>
      <c r="D20" s="81"/>
      <c r="E20" s="81"/>
      <c r="F20" s="81"/>
      <c r="G20" s="81"/>
    </row>
    <row r="21" spans="1:7" ht="152.25" customHeight="1" x14ac:dyDescent="0.25">
      <c r="A21" s="2" t="s">
        <v>8</v>
      </c>
      <c r="B21" s="70" t="s">
        <v>118</v>
      </c>
      <c r="C21" s="70"/>
      <c r="D21" s="70"/>
      <c r="E21" s="70"/>
      <c r="F21" s="70"/>
      <c r="G21" s="70"/>
    </row>
    <row r="22" spans="1:7" ht="15.75" x14ac:dyDescent="0.25">
      <c r="A22" s="2" t="s">
        <v>9</v>
      </c>
      <c r="B22" s="70" t="s">
        <v>33</v>
      </c>
      <c r="C22" s="70"/>
      <c r="D22" s="70"/>
      <c r="E22" s="70"/>
      <c r="F22" s="70"/>
      <c r="G22" s="70"/>
    </row>
    <row r="23" spans="1:7" ht="15.75" x14ac:dyDescent="0.25">
      <c r="A23" s="4" t="s">
        <v>11</v>
      </c>
      <c r="B23" s="74" t="s">
        <v>34</v>
      </c>
      <c r="C23" s="74"/>
      <c r="D23" s="74"/>
      <c r="E23" s="74"/>
      <c r="F23" s="74"/>
      <c r="G23" s="74"/>
    </row>
    <row r="24" spans="1:7" x14ac:dyDescent="0.25">
      <c r="A24" s="18"/>
      <c r="B24" s="80" t="s">
        <v>52</v>
      </c>
      <c r="C24" s="80"/>
      <c r="D24" s="80"/>
      <c r="E24" s="80"/>
      <c r="F24" s="80"/>
      <c r="G24" s="80"/>
    </row>
    <row r="25" spans="1:7" ht="12.6" customHeight="1" x14ac:dyDescent="0.25"/>
    <row r="26" spans="1:7" ht="22.9" customHeight="1" x14ac:dyDescent="0.25">
      <c r="A26" s="11" t="s">
        <v>10</v>
      </c>
      <c r="B26" s="19" t="s">
        <v>35</v>
      </c>
      <c r="C26" s="19"/>
      <c r="D26" s="75" t="s">
        <v>53</v>
      </c>
      <c r="E26" s="75"/>
      <c r="F26" s="75"/>
      <c r="G26" s="75"/>
    </row>
    <row r="27" spans="1:7" ht="15.75" x14ac:dyDescent="0.25">
      <c r="A27" s="10" t="s">
        <v>13</v>
      </c>
      <c r="B27" s="70" t="s">
        <v>36</v>
      </c>
      <c r="C27" s="70"/>
      <c r="D27" s="70"/>
      <c r="E27" s="70"/>
      <c r="F27" s="70"/>
      <c r="G27" s="70"/>
    </row>
    <row r="28" spans="1:7" ht="15.75" x14ac:dyDescent="0.25">
      <c r="A28" s="9" t="s">
        <v>11</v>
      </c>
      <c r="B28" s="74" t="s">
        <v>12</v>
      </c>
      <c r="C28" s="74"/>
      <c r="D28" s="74"/>
      <c r="E28" s="74"/>
      <c r="F28" s="74"/>
      <c r="G28" s="74"/>
    </row>
    <row r="29" spans="1:7" ht="15.6" customHeight="1" x14ac:dyDescent="0.25">
      <c r="A29" s="4">
        <v>1</v>
      </c>
      <c r="B29" s="76" t="s">
        <v>49</v>
      </c>
      <c r="C29" s="76"/>
      <c r="D29" s="76"/>
      <c r="E29" s="76"/>
      <c r="F29" s="76"/>
      <c r="G29" s="76"/>
    </row>
    <row r="30" spans="1:7" ht="15.75" x14ac:dyDescent="0.25">
      <c r="A30" s="4">
        <v>2</v>
      </c>
      <c r="B30" s="76" t="s">
        <v>50</v>
      </c>
      <c r="C30" s="76"/>
      <c r="D30" s="76"/>
      <c r="E30" s="76"/>
      <c r="F30" s="76"/>
      <c r="G30" s="76"/>
    </row>
    <row r="31" spans="1:7" ht="15.75" x14ac:dyDescent="0.25">
      <c r="A31" s="4">
        <v>3</v>
      </c>
      <c r="B31" s="76" t="s">
        <v>51</v>
      </c>
      <c r="C31" s="76"/>
      <c r="D31" s="76"/>
      <c r="E31" s="76"/>
      <c r="F31" s="76"/>
      <c r="G31" s="76"/>
    </row>
    <row r="32" spans="1:7" ht="15.75" x14ac:dyDescent="0.25">
      <c r="A32" s="57"/>
      <c r="B32" s="62"/>
      <c r="C32" s="62"/>
      <c r="D32" s="62"/>
      <c r="E32" s="62"/>
      <c r="F32" s="62"/>
      <c r="G32" s="62"/>
    </row>
    <row r="33" spans="1:7" ht="15.75" x14ac:dyDescent="0.25">
      <c r="A33" s="10" t="s">
        <v>19</v>
      </c>
      <c r="B33" s="12" t="s">
        <v>15</v>
      </c>
      <c r="C33" s="8"/>
      <c r="D33" s="8"/>
      <c r="E33" s="8"/>
      <c r="F33" s="8"/>
      <c r="G33" s="8"/>
    </row>
    <row r="34" spans="1:7" ht="15.75" x14ac:dyDescent="0.25">
      <c r="A34" s="4" t="s">
        <v>11</v>
      </c>
      <c r="B34" s="4" t="s">
        <v>15</v>
      </c>
      <c r="C34" s="4" t="s">
        <v>16</v>
      </c>
      <c r="D34" s="4" t="s">
        <v>17</v>
      </c>
      <c r="E34" s="4" t="s">
        <v>18</v>
      </c>
    </row>
    <row r="35" spans="1:7" ht="15.75" x14ac:dyDescent="0.25">
      <c r="A35" s="4">
        <v>1</v>
      </c>
      <c r="B35" s="4">
        <v>2</v>
      </c>
      <c r="C35" s="4">
        <v>3</v>
      </c>
      <c r="D35" s="4">
        <v>4</v>
      </c>
      <c r="E35" s="4">
        <v>5</v>
      </c>
    </row>
    <row r="36" spans="1:7" ht="45.75" customHeight="1" x14ac:dyDescent="0.25">
      <c r="A36" s="4">
        <v>1</v>
      </c>
      <c r="B36" s="48" t="s">
        <v>54</v>
      </c>
      <c r="C36" s="4"/>
      <c r="D36" s="54">
        <f>1950000+6820331</f>
        <v>8770331</v>
      </c>
      <c r="E36" s="54">
        <f>C36+D36</f>
        <v>8770331</v>
      </c>
    </row>
    <row r="37" spans="1:7" ht="47.25" customHeight="1" x14ac:dyDescent="0.25">
      <c r="A37" s="4">
        <v>2</v>
      </c>
      <c r="B37" s="48" t="s">
        <v>55</v>
      </c>
      <c r="C37" s="4"/>
      <c r="D37" s="54">
        <f>100000+1760720</f>
        <v>1860720</v>
      </c>
      <c r="E37" s="54">
        <f>C37+D37</f>
        <v>1860720</v>
      </c>
    </row>
    <row r="38" spans="1:7" ht="15.75" x14ac:dyDescent="0.25">
      <c r="A38" s="74" t="s">
        <v>18</v>
      </c>
      <c r="B38" s="74"/>
      <c r="C38" s="4"/>
      <c r="D38" s="54">
        <f>SUM(D36:D37)</f>
        <v>10631051</v>
      </c>
      <c r="E38" s="54">
        <f>SUM(E36:E37)</f>
        <v>10631051</v>
      </c>
    </row>
    <row r="39" spans="1:7" ht="15.75" x14ac:dyDescent="0.25">
      <c r="A39" s="77" t="s">
        <v>22</v>
      </c>
      <c r="B39" s="70" t="s">
        <v>20</v>
      </c>
      <c r="C39" s="70"/>
      <c r="D39" s="70"/>
      <c r="E39" s="70"/>
      <c r="F39" s="70"/>
      <c r="G39" s="70"/>
    </row>
    <row r="40" spans="1:7" ht="15.75" x14ac:dyDescent="0.25">
      <c r="A40" s="77"/>
      <c r="E40" s="1" t="s">
        <v>14</v>
      </c>
    </row>
    <row r="41" spans="1:7" ht="15.75" x14ac:dyDescent="0.25">
      <c r="A41" s="9" t="s">
        <v>11</v>
      </c>
      <c r="B41" s="4" t="s">
        <v>21</v>
      </c>
      <c r="C41" s="4" t="s">
        <v>16</v>
      </c>
      <c r="D41" s="4" t="s">
        <v>17</v>
      </c>
      <c r="E41" s="4" t="s">
        <v>18</v>
      </c>
    </row>
    <row r="42" spans="1:7" ht="15.75" x14ac:dyDescent="0.25">
      <c r="A42" s="9">
        <v>1</v>
      </c>
      <c r="B42" s="4">
        <v>2</v>
      </c>
      <c r="C42" s="4">
        <v>3</v>
      </c>
      <c r="D42" s="4">
        <v>4</v>
      </c>
      <c r="E42" s="4">
        <v>5</v>
      </c>
    </row>
    <row r="43" spans="1:7" ht="31.5" x14ac:dyDescent="0.25">
      <c r="A43" s="9">
        <v>1</v>
      </c>
      <c r="B43" s="5" t="s">
        <v>117</v>
      </c>
      <c r="C43" s="5"/>
      <c r="D43" s="54">
        <f>D38</f>
        <v>10631051</v>
      </c>
      <c r="E43" s="54">
        <f>D43</f>
        <v>10631051</v>
      </c>
    </row>
    <row r="44" spans="1:7" ht="15.75" x14ac:dyDescent="0.25">
      <c r="A44" s="74" t="s">
        <v>18</v>
      </c>
      <c r="B44" s="74"/>
      <c r="C44" s="5"/>
      <c r="D44" s="54">
        <f>D43</f>
        <v>10631051</v>
      </c>
      <c r="E44" s="54">
        <f>E43</f>
        <v>10631051</v>
      </c>
    </row>
    <row r="45" spans="1:7" ht="15.75" x14ac:dyDescent="0.25">
      <c r="A45" s="57"/>
      <c r="B45" s="57"/>
      <c r="C45" s="16"/>
      <c r="D45" s="63"/>
      <c r="E45" s="63"/>
    </row>
    <row r="46" spans="1:7" ht="15.75" x14ac:dyDescent="0.25">
      <c r="A46" s="2" t="s">
        <v>37</v>
      </c>
      <c r="B46" s="70" t="s">
        <v>23</v>
      </c>
      <c r="C46" s="70"/>
      <c r="D46" s="70"/>
      <c r="E46" s="70"/>
      <c r="F46" s="70"/>
      <c r="G46" s="70"/>
    </row>
    <row r="47" spans="1:7" ht="26.25" customHeight="1" x14ac:dyDescent="0.25">
      <c r="A47" s="4" t="s">
        <v>11</v>
      </c>
      <c r="B47" s="4" t="s">
        <v>24</v>
      </c>
      <c r="C47" s="4" t="s">
        <v>25</v>
      </c>
      <c r="D47" s="4" t="s">
        <v>26</v>
      </c>
      <c r="E47" s="4" t="s">
        <v>16</v>
      </c>
      <c r="F47" s="4" t="s">
        <v>17</v>
      </c>
      <c r="G47" s="4" t="s">
        <v>18</v>
      </c>
    </row>
    <row r="48" spans="1:7" ht="15.75" x14ac:dyDescent="0.25">
      <c r="A48" s="4">
        <v>1</v>
      </c>
      <c r="B48" s="4">
        <v>2</v>
      </c>
      <c r="C48" s="4">
        <v>3</v>
      </c>
      <c r="D48" s="4">
        <v>4</v>
      </c>
      <c r="E48" s="4">
        <v>5</v>
      </c>
      <c r="F48" s="4">
        <v>6</v>
      </c>
      <c r="G48" s="4">
        <v>7</v>
      </c>
    </row>
    <row r="49" spans="1:7" ht="33.75" customHeight="1" x14ac:dyDescent="0.25">
      <c r="A49" s="15">
        <v>1</v>
      </c>
      <c r="B49" s="59" t="s">
        <v>56</v>
      </c>
      <c r="C49" s="17"/>
      <c r="D49" s="17"/>
      <c r="E49" s="15"/>
      <c r="F49" s="15"/>
      <c r="G49" s="15"/>
    </row>
    <row r="50" spans="1:7" ht="36.75" customHeight="1" x14ac:dyDescent="0.25">
      <c r="A50" s="20"/>
      <c r="B50" s="27" t="s">
        <v>87</v>
      </c>
      <c r="C50" s="20"/>
      <c r="D50" s="20"/>
      <c r="E50" s="20"/>
      <c r="F50" s="20"/>
      <c r="G50" s="20"/>
    </row>
    <row r="51" spans="1:7" ht="15.75" x14ac:dyDescent="0.25">
      <c r="A51" s="20">
        <v>1</v>
      </c>
      <c r="B51" s="5" t="s">
        <v>27</v>
      </c>
      <c r="C51" s="20"/>
      <c r="D51" s="20"/>
      <c r="E51" s="20"/>
      <c r="F51" s="20"/>
      <c r="G51" s="20"/>
    </row>
    <row r="52" spans="1:7" ht="15.75" x14ac:dyDescent="0.25">
      <c r="A52" s="20"/>
      <c r="B52" s="5" t="s">
        <v>113</v>
      </c>
      <c r="C52" s="20" t="s">
        <v>103</v>
      </c>
      <c r="D52" s="64" t="s">
        <v>41</v>
      </c>
      <c r="E52" s="20"/>
      <c r="F52" s="20">
        <f>100000+2000000</f>
        <v>2100000</v>
      </c>
      <c r="G52" s="20">
        <f>E52+F52</f>
        <v>2100000</v>
      </c>
    </row>
    <row r="53" spans="1:7" ht="22.5" customHeight="1" x14ac:dyDescent="0.25">
      <c r="A53" s="20"/>
      <c r="B53" s="5" t="s">
        <v>62</v>
      </c>
      <c r="C53" s="20" t="s">
        <v>63</v>
      </c>
      <c r="D53" s="20" t="s">
        <v>58</v>
      </c>
      <c r="E53" s="20"/>
      <c r="F53" s="20">
        <v>1641.4</v>
      </c>
      <c r="G53" s="20">
        <f>E53+F53</f>
        <v>1641.4</v>
      </c>
    </row>
    <row r="54" spans="1:7" ht="15.75" x14ac:dyDescent="0.25">
      <c r="A54" s="32"/>
      <c r="B54" s="5" t="s">
        <v>99</v>
      </c>
      <c r="C54" s="32" t="s">
        <v>57</v>
      </c>
      <c r="D54" s="32" t="s">
        <v>43</v>
      </c>
      <c r="E54" s="32"/>
      <c r="F54" s="32">
        <f>F53*F57</f>
        <v>12310.5</v>
      </c>
      <c r="G54" s="32">
        <f>G53*G57</f>
        <v>12310.5</v>
      </c>
    </row>
    <row r="55" spans="1:7" ht="15.75" x14ac:dyDescent="0.25">
      <c r="A55" s="20">
        <v>2</v>
      </c>
      <c r="B55" s="5" t="s">
        <v>28</v>
      </c>
      <c r="C55" s="20"/>
      <c r="D55" s="20"/>
      <c r="E55" s="20"/>
      <c r="F55" s="20"/>
      <c r="G55" s="20"/>
    </row>
    <row r="56" spans="1:7" ht="15.75" x14ac:dyDescent="0.25">
      <c r="A56" s="5"/>
      <c r="B56" s="5" t="s">
        <v>90</v>
      </c>
      <c r="C56" s="20" t="s">
        <v>40</v>
      </c>
      <c r="D56" s="20" t="s">
        <v>41</v>
      </c>
      <c r="E56" s="20"/>
      <c r="F56" s="20">
        <v>1</v>
      </c>
      <c r="G56" s="24">
        <f>E56+F56</f>
        <v>1</v>
      </c>
    </row>
    <row r="57" spans="1:7" ht="24.75" customHeight="1" x14ac:dyDescent="0.25">
      <c r="A57" s="5"/>
      <c r="B57" s="5" t="s">
        <v>76</v>
      </c>
      <c r="C57" s="31" t="s">
        <v>63</v>
      </c>
      <c r="D57" s="31" t="s">
        <v>58</v>
      </c>
      <c r="E57" s="31"/>
      <c r="F57" s="33">
        <v>7.5</v>
      </c>
      <c r="G57" s="33">
        <f>F57</f>
        <v>7.5</v>
      </c>
    </row>
    <row r="58" spans="1:7" ht="15.75" x14ac:dyDescent="0.25">
      <c r="A58" s="20">
        <v>3</v>
      </c>
      <c r="B58" s="5" t="s">
        <v>29</v>
      </c>
      <c r="C58" s="20"/>
      <c r="D58" s="20"/>
      <c r="E58" s="20"/>
      <c r="F58" s="20"/>
      <c r="G58" s="20"/>
    </row>
    <row r="59" spans="1:7" ht="15.75" x14ac:dyDescent="0.25">
      <c r="A59" s="20"/>
      <c r="B59" s="5" t="s">
        <v>60</v>
      </c>
      <c r="C59" s="20" t="s">
        <v>103</v>
      </c>
      <c r="D59" s="20" t="s">
        <v>43</v>
      </c>
      <c r="E59" s="20"/>
      <c r="F59" s="20">
        <v>65017720</v>
      </c>
      <c r="G59" s="20">
        <f>E59+F59</f>
        <v>65017720</v>
      </c>
    </row>
    <row r="60" spans="1:7" ht="15.75" x14ac:dyDescent="0.25">
      <c r="A60" s="20"/>
      <c r="B60" s="5" t="s">
        <v>77</v>
      </c>
      <c r="C60" s="20" t="s">
        <v>75</v>
      </c>
      <c r="D60" s="20" t="s">
        <v>43</v>
      </c>
      <c r="E60" s="20"/>
      <c r="F60" s="24">
        <f>F59/F54</f>
        <v>5281.4849112546199</v>
      </c>
      <c r="G60" s="24">
        <f>G59/G54</f>
        <v>5281.4849112546199</v>
      </c>
    </row>
    <row r="61" spans="1:7" ht="15.75" x14ac:dyDescent="0.25">
      <c r="A61" s="20">
        <v>4</v>
      </c>
      <c r="B61" s="5" t="s">
        <v>30</v>
      </c>
      <c r="C61" s="20"/>
      <c r="D61" s="20"/>
      <c r="E61" s="20"/>
      <c r="F61" s="20"/>
      <c r="G61" s="20"/>
    </row>
    <row r="62" spans="1:7" ht="16.5" thickBot="1" x14ac:dyDescent="0.3">
      <c r="A62" s="5"/>
      <c r="B62" s="5" t="s">
        <v>94</v>
      </c>
      <c r="C62" s="64" t="s">
        <v>44</v>
      </c>
      <c r="D62" s="64" t="s">
        <v>43</v>
      </c>
      <c r="E62" s="25"/>
      <c r="F62" s="26">
        <v>38</v>
      </c>
      <c r="G62" s="26">
        <f>E62+F62</f>
        <v>38</v>
      </c>
    </row>
    <row r="63" spans="1:7" s="44" customFormat="1" ht="43.5" customHeight="1" thickTop="1" thickBot="1" x14ac:dyDescent="0.3">
      <c r="A63" s="43"/>
      <c r="B63" s="61" t="s">
        <v>80</v>
      </c>
      <c r="C63" s="43"/>
      <c r="D63" s="43"/>
      <c r="E63" s="43"/>
      <c r="F63" s="43"/>
      <c r="G63" s="43"/>
    </row>
    <row r="64" spans="1:7" ht="16.5" thickTop="1" x14ac:dyDescent="0.25">
      <c r="A64" s="41">
        <v>1</v>
      </c>
      <c r="B64" s="5" t="s">
        <v>27</v>
      </c>
      <c r="C64" s="41"/>
      <c r="D64" s="41"/>
      <c r="E64" s="41"/>
      <c r="F64" s="41"/>
      <c r="G64" s="41"/>
    </row>
    <row r="65" spans="1:7" ht="15.75" x14ac:dyDescent="0.25">
      <c r="A65" s="52"/>
      <c r="B65" s="5" t="s">
        <v>88</v>
      </c>
      <c r="C65" s="52" t="s">
        <v>42</v>
      </c>
      <c r="D65" s="52" t="s">
        <v>41</v>
      </c>
      <c r="E65" s="52"/>
      <c r="F65" s="66">
        <f>100000+350782</f>
        <v>450782</v>
      </c>
      <c r="G65" s="52">
        <f>E65+F65</f>
        <v>450782</v>
      </c>
    </row>
    <row r="66" spans="1:7" ht="21" customHeight="1" x14ac:dyDescent="0.25">
      <c r="A66" s="52"/>
      <c r="B66" s="5" t="s">
        <v>92</v>
      </c>
      <c r="C66" s="52" t="s">
        <v>63</v>
      </c>
      <c r="D66" s="52" t="s">
        <v>58</v>
      </c>
      <c r="E66" s="52"/>
      <c r="F66" s="52">
        <v>681</v>
      </c>
      <c r="G66" s="52">
        <f>E66+F66</f>
        <v>681</v>
      </c>
    </row>
    <row r="67" spans="1:7" ht="15.75" x14ac:dyDescent="0.25">
      <c r="A67" s="41">
        <v>2</v>
      </c>
      <c r="B67" s="5" t="s">
        <v>28</v>
      </c>
      <c r="C67" s="41"/>
      <c r="D67" s="41"/>
      <c r="E67" s="41"/>
      <c r="F67" s="41"/>
      <c r="G67" s="41"/>
    </row>
    <row r="68" spans="1:7" ht="15.75" x14ac:dyDescent="0.25">
      <c r="A68" s="5"/>
      <c r="B68" s="5" t="s">
        <v>89</v>
      </c>
      <c r="C68" s="41" t="s">
        <v>40</v>
      </c>
      <c r="D68" s="41" t="s">
        <v>41</v>
      </c>
      <c r="E68" s="41"/>
      <c r="F68" s="41">
        <v>1</v>
      </c>
      <c r="G68" s="24">
        <f>E68+F68</f>
        <v>1</v>
      </c>
    </row>
    <row r="69" spans="1:7" ht="15.75" x14ac:dyDescent="0.25">
      <c r="A69" s="41">
        <v>3</v>
      </c>
      <c r="B69" s="5" t="s">
        <v>29</v>
      </c>
      <c r="C69" s="41"/>
      <c r="D69" s="41"/>
      <c r="E69" s="41"/>
      <c r="F69" s="41"/>
      <c r="G69" s="24"/>
    </row>
    <row r="70" spans="1:7" ht="15.75" x14ac:dyDescent="0.25">
      <c r="A70" s="41"/>
      <c r="B70" s="5" t="s">
        <v>60</v>
      </c>
      <c r="C70" s="41" t="s">
        <v>42</v>
      </c>
      <c r="D70" s="41" t="s">
        <v>43</v>
      </c>
      <c r="E70" s="41"/>
      <c r="F70" s="41">
        <v>15423995</v>
      </c>
      <c r="G70" s="41">
        <f>E70+F70</f>
        <v>15423995</v>
      </c>
    </row>
    <row r="71" spans="1:7" ht="15.75" x14ac:dyDescent="0.25">
      <c r="A71" s="41">
        <v>4</v>
      </c>
      <c r="B71" s="5" t="s">
        <v>30</v>
      </c>
      <c r="C71" s="41"/>
      <c r="D71" s="41"/>
      <c r="E71" s="41"/>
      <c r="F71" s="41"/>
      <c r="G71" s="41"/>
    </row>
    <row r="72" spans="1:7" ht="15.75" x14ac:dyDescent="0.25">
      <c r="A72" s="5"/>
      <c r="B72" s="5" t="s">
        <v>114</v>
      </c>
      <c r="C72" s="41" t="s">
        <v>44</v>
      </c>
      <c r="D72" s="41" t="s">
        <v>43</v>
      </c>
      <c r="E72" s="25"/>
      <c r="F72" s="26">
        <v>4</v>
      </c>
      <c r="G72" s="26">
        <f>E72+F72</f>
        <v>4</v>
      </c>
    </row>
    <row r="73" spans="1:7" ht="25.5" x14ac:dyDescent="0.25">
      <c r="A73" s="5"/>
      <c r="B73" s="39" t="s">
        <v>93</v>
      </c>
      <c r="C73" s="37"/>
      <c r="D73" s="37"/>
      <c r="E73" s="34"/>
      <c r="F73" s="26"/>
      <c r="G73" s="26"/>
    </row>
    <row r="74" spans="1:7" ht="15.75" x14ac:dyDescent="0.25">
      <c r="A74" s="37">
        <v>1</v>
      </c>
      <c r="B74" s="5" t="s">
        <v>27</v>
      </c>
      <c r="C74" s="37"/>
      <c r="D74" s="37"/>
      <c r="E74" s="37"/>
      <c r="F74" s="37"/>
      <c r="G74" s="37"/>
    </row>
    <row r="75" spans="1:7" ht="15.75" x14ac:dyDescent="0.25">
      <c r="A75" s="37"/>
      <c r="B75" s="5" t="s">
        <v>88</v>
      </c>
      <c r="C75" s="37" t="s">
        <v>42</v>
      </c>
      <c r="D75" s="38" t="s">
        <v>41</v>
      </c>
      <c r="E75" s="37"/>
      <c r="F75" s="42">
        <v>270000</v>
      </c>
      <c r="G75" s="42">
        <f>E75+F75</f>
        <v>270000</v>
      </c>
    </row>
    <row r="76" spans="1:7" ht="15.75" x14ac:dyDescent="0.25">
      <c r="A76" s="37">
        <v>2</v>
      </c>
      <c r="B76" s="5" t="s">
        <v>28</v>
      </c>
      <c r="C76" s="37"/>
      <c r="D76" s="37"/>
      <c r="E76" s="37"/>
      <c r="F76" s="37"/>
      <c r="G76" s="37"/>
    </row>
    <row r="77" spans="1:7" ht="15.75" x14ac:dyDescent="0.25">
      <c r="A77" s="52"/>
      <c r="B77" s="5" t="s">
        <v>115</v>
      </c>
      <c r="C77" s="52" t="s">
        <v>40</v>
      </c>
      <c r="D77" s="52" t="s">
        <v>41</v>
      </c>
      <c r="E77" s="52"/>
      <c r="F77" s="52">
        <v>1</v>
      </c>
      <c r="G77" s="24">
        <f>E77+F77</f>
        <v>1</v>
      </c>
    </row>
    <row r="78" spans="1:7" ht="15.75" x14ac:dyDescent="0.25">
      <c r="A78" s="41">
        <v>3</v>
      </c>
      <c r="B78" s="5" t="s">
        <v>29</v>
      </c>
      <c r="C78" s="41"/>
      <c r="D78" s="41"/>
      <c r="E78" s="41"/>
      <c r="F78" s="41"/>
      <c r="G78" s="41"/>
    </row>
    <row r="79" spans="1:7" ht="15.75" x14ac:dyDescent="0.25">
      <c r="A79" s="55"/>
      <c r="B79" s="5" t="s">
        <v>116</v>
      </c>
      <c r="C79" s="41" t="s">
        <v>42</v>
      </c>
      <c r="D79" s="41" t="s">
        <v>43</v>
      </c>
      <c r="E79" s="41"/>
      <c r="F79" s="41">
        <v>53314687</v>
      </c>
      <c r="G79" s="41">
        <f>E79+F79</f>
        <v>53314687</v>
      </c>
    </row>
    <row r="80" spans="1:7" ht="15.75" x14ac:dyDescent="0.25">
      <c r="A80" s="55">
        <v>4</v>
      </c>
      <c r="B80" s="5" t="s">
        <v>30</v>
      </c>
      <c r="C80" s="41"/>
      <c r="D80" s="41"/>
      <c r="E80" s="41"/>
      <c r="F80" s="41"/>
      <c r="G80" s="41"/>
    </row>
    <row r="81" spans="1:7" ht="15.75" x14ac:dyDescent="0.25">
      <c r="A81" s="55"/>
      <c r="B81" s="5" t="s">
        <v>110</v>
      </c>
      <c r="C81" s="52" t="s">
        <v>44</v>
      </c>
      <c r="D81" s="52" t="s">
        <v>43</v>
      </c>
      <c r="E81" s="52"/>
      <c r="F81" s="52">
        <v>4</v>
      </c>
      <c r="G81" s="26">
        <f>E81+F81</f>
        <v>4</v>
      </c>
    </row>
    <row r="82" spans="1:7" ht="38.25" x14ac:dyDescent="0.25">
      <c r="A82" s="5"/>
      <c r="B82" s="46" t="s">
        <v>119</v>
      </c>
      <c r="C82" s="67"/>
      <c r="D82" s="67"/>
      <c r="E82" s="25"/>
      <c r="F82" s="26"/>
      <c r="G82" s="26"/>
    </row>
    <row r="83" spans="1:7" ht="15.75" x14ac:dyDescent="0.25">
      <c r="A83" s="5">
        <v>1</v>
      </c>
      <c r="B83" s="5" t="s">
        <v>27</v>
      </c>
      <c r="C83" s="67"/>
      <c r="D83" s="67"/>
      <c r="E83" s="25"/>
      <c r="F83" s="26"/>
      <c r="G83" s="26"/>
    </row>
    <row r="84" spans="1:7" ht="15.75" x14ac:dyDescent="0.25">
      <c r="A84" s="5"/>
      <c r="B84" s="5" t="s">
        <v>95</v>
      </c>
      <c r="C84" s="67" t="s">
        <v>42</v>
      </c>
      <c r="D84" s="67" t="s">
        <v>41</v>
      </c>
      <c r="E84" s="25"/>
      <c r="F84" s="26">
        <v>2000000</v>
      </c>
      <c r="G84" s="26">
        <f>F84</f>
        <v>2000000</v>
      </c>
    </row>
    <row r="85" spans="1:7" ht="15.75" x14ac:dyDescent="0.25">
      <c r="A85" s="5"/>
      <c r="B85" s="5" t="s">
        <v>120</v>
      </c>
      <c r="C85" s="67"/>
      <c r="D85" s="67"/>
      <c r="E85" s="25"/>
      <c r="F85" s="26">
        <v>2320</v>
      </c>
      <c r="G85" s="26">
        <v>2320</v>
      </c>
    </row>
    <row r="86" spans="1:7" ht="18.75" customHeight="1" x14ac:dyDescent="0.25">
      <c r="A86" s="5">
        <v>2</v>
      </c>
      <c r="B86" s="36" t="s">
        <v>28</v>
      </c>
      <c r="C86" s="67" t="s">
        <v>121</v>
      </c>
      <c r="D86" s="67" t="s">
        <v>58</v>
      </c>
      <c r="E86" s="25"/>
      <c r="F86" s="26"/>
      <c r="G86" s="26"/>
    </row>
    <row r="87" spans="1:7" ht="15.75" x14ac:dyDescent="0.25">
      <c r="A87" s="5"/>
      <c r="B87" s="5" t="s">
        <v>59</v>
      </c>
      <c r="C87" s="67" t="s">
        <v>40</v>
      </c>
      <c r="D87" s="67" t="s">
        <v>41</v>
      </c>
      <c r="E87" s="25"/>
      <c r="F87" s="26">
        <v>1</v>
      </c>
      <c r="G87" s="26">
        <f>F87</f>
        <v>1</v>
      </c>
    </row>
    <row r="88" spans="1:7" ht="15.75" x14ac:dyDescent="0.25">
      <c r="A88" s="5">
        <v>3</v>
      </c>
      <c r="B88" s="5" t="s">
        <v>29</v>
      </c>
      <c r="C88" s="67"/>
      <c r="D88" s="67"/>
      <c r="E88" s="25"/>
      <c r="F88" s="26"/>
      <c r="G88" s="26"/>
    </row>
    <row r="89" spans="1:7" ht="15.75" x14ac:dyDescent="0.25">
      <c r="A89" s="5"/>
      <c r="B89" s="5" t="s">
        <v>60</v>
      </c>
      <c r="C89" s="67" t="s">
        <v>42</v>
      </c>
      <c r="D89" s="67" t="s">
        <v>43</v>
      </c>
      <c r="E89" s="25"/>
      <c r="F89" s="26">
        <v>3300000</v>
      </c>
      <c r="G89" s="26">
        <f>F89</f>
        <v>3300000</v>
      </c>
    </row>
    <row r="90" spans="1:7" ht="15.75" x14ac:dyDescent="0.25">
      <c r="A90" s="5">
        <v>4</v>
      </c>
      <c r="B90" s="5" t="s">
        <v>30</v>
      </c>
      <c r="C90" s="67"/>
      <c r="D90" s="67"/>
      <c r="E90" s="25"/>
      <c r="F90" s="26"/>
      <c r="G90" s="26"/>
    </row>
    <row r="91" spans="1:7" ht="15.75" x14ac:dyDescent="0.25">
      <c r="A91" s="5"/>
      <c r="B91" s="5" t="s">
        <v>61</v>
      </c>
      <c r="C91" s="67" t="s">
        <v>44</v>
      </c>
      <c r="D91" s="67" t="s">
        <v>43</v>
      </c>
      <c r="E91" s="25"/>
      <c r="F91" s="26">
        <v>64</v>
      </c>
      <c r="G91" s="26">
        <f>F91</f>
        <v>64</v>
      </c>
    </row>
    <row r="92" spans="1:7" ht="38.25" x14ac:dyDescent="0.25">
      <c r="A92" s="5"/>
      <c r="B92" s="46" t="s">
        <v>83</v>
      </c>
      <c r="C92" s="35"/>
      <c r="D92" s="35"/>
      <c r="E92" s="25"/>
      <c r="F92" s="26"/>
      <c r="G92" s="26"/>
    </row>
    <row r="93" spans="1:7" ht="15.75" x14ac:dyDescent="0.25">
      <c r="A93" s="5">
        <v>1</v>
      </c>
      <c r="B93" s="5" t="s">
        <v>27</v>
      </c>
      <c r="C93" s="35"/>
      <c r="D93" s="35"/>
      <c r="E93" s="25"/>
      <c r="F93" s="26"/>
      <c r="G93" s="26"/>
    </row>
    <row r="94" spans="1:7" ht="15.75" x14ac:dyDescent="0.25">
      <c r="A94" s="5"/>
      <c r="B94" s="5" t="s">
        <v>111</v>
      </c>
      <c r="C94" s="35" t="s">
        <v>42</v>
      </c>
      <c r="D94" s="38" t="s">
        <v>41</v>
      </c>
      <c r="E94" s="25"/>
      <c r="F94" s="26">
        <f>130000+35223</f>
        <v>165223</v>
      </c>
      <c r="G94" s="26">
        <f>F94</f>
        <v>165223</v>
      </c>
    </row>
    <row r="95" spans="1:7" ht="15.75" x14ac:dyDescent="0.25">
      <c r="A95" s="5">
        <v>2</v>
      </c>
      <c r="B95" s="36" t="s">
        <v>28</v>
      </c>
      <c r="C95" s="35"/>
      <c r="D95" s="35"/>
      <c r="E95" s="25"/>
      <c r="F95" s="26"/>
      <c r="G95" s="26"/>
    </row>
    <row r="96" spans="1:7" ht="15.75" x14ac:dyDescent="0.25">
      <c r="A96" s="5"/>
      <c r="B96" s="5" t="s">
        <v>59</v>
      </c>
      <c r="C96" s="35" t="s">
        <v>40</v>
      </c>
      <c r="D96" s="35" t="s">
        <v>41</v>
      </c>
      <c r="E96" s="25"/>
      <c r="F96" s="26">
        <v>1</v>
      </c>
      <c r="G96" s="26">
        <f>F96</f>
        <v>1</v>
      </c>
    </row>
    <row r="97" spans="1:7" ht="15.75" x14ac:dyDescent="0.25">
      <c r="A97" s="5">
        <v>3</v>
      </c>
      <c r="B97" s="5" t="s">
        <v>29</v>
      </c>
      <c r="C97" s="35"/>
      <c r="D97" s="35"/>
      <c r="E97" s="25"/>
      <c r="F97" s="26"/>
      <c r="G97" s="26"/>
    </row>
    <row r="98" spans="1:7" ht="15.75" x14ac:dyDescent="0.25">
      <c r="A98" s="5"/>
      <c r="B98" s="5" t="s">
        <v>60</v>
      </c>
      <c r="C98" s="35" t="s">
        <v>42</v>
      </c>
      <c r="D98" s="35" t="s">
        <v>43</v>
      </c>
      <c r="E98" s="25"/>
      <c r="F98" s="26">
        <v>75861650</v>
      </c>
      <c r="G98" s="26">
        <f>F98</f>
        <v>75861650</v>
      </c>
    </row>
    <row r="99" spans="1:7" ht="15.75" x14ac:dyDescent="0.25">
      <c r="A99" s="5">
        <v>4</v>
      </c>
      <c r="B99" s="5" t="s">
        <v>30</v>
      </c>
      <c r="C99" s="35"/>
      <c r="D99" s="35"/>
      <c r="E99" s="25"/>
      <c r="F99" s="26"/>
      <c r="G99" s="26"/>
    </row>
    <row r="100" spans="1:7" ht="15.75" x14ac:dyDescent="0.25">
      <c r="A100" s="5"/>
      <c r="B100" s="5" t="s">
        <v>61</v>
      </c>
      <c r="C100" s="35" t="s">
        <v>44</v>
      </c>
      <c r="D100" s="35" t="s">
        <v>43</v>
      </c>
      <c r="E100" s="25"/>
      <c r="F100" s="26">
        <v>1</v>
      </c>
      <c r="G100" s="26">
        <f>F100</f>
        <v>1</v>
      </c>
    </row>
    <row r="101" spans="1:7" ht="38.25" x14ac:dyDescent="0.25">
      <c r="A101" s="5"/>
      <c r="B101" s="46" t="s">
        <v>84</v>
      </c>
      <c r="C101" s="47"/>
      <c r="D101" s="47"/>
      <c r="E101" s="25"/>
      <c r="F101" s="26"/>
      <c r="G101" s="26"/>
    </row>
    <row r="102" spans="1:7" ht="15.75" x14ac:dyDescent="0.25">
      <c r="A102" s="5">
        <v>1</v>
      </c>
      <c r="B102" s="5" t="s">
        <v>27</v>
      </c>
      <c r="C102" s="47"/>
      <c r="D102" s="47"/>
      <c r="E102" s="25"/>
      <c r="F102" s="26"/>
      <c r="G102" s="26"/>
    </row>
    <row r="103" spans="1:7" ht="15.75" x14ac:dyDescent="0.25">
      <c r="A103" s="5"/>
      <c r="B103" s="5" t="s">
        <v>81</v>
      </c>
      <c r="C103" s="47" t="s">
        <v>42</v>
      </c>
      <c r="D103" s="47" t="s">
        <v>41</v>
      </c>
      <c r="E103" s="25"/>
      <c r="F103" s="26">
        <v>50000</v>
      </c>
      <c r="G103" s="26">
        <f>F103</f>
        <v>50000</v>
      </c>
    </row>
    <row r="104" spans="1:7" ht="15.75" x14ac:dyDescent="0.25">
      <c r="A104" s="5">
        <v>2</v>
      </c>
      <c r="B104" s="36" t="s">
        <v>28</v>
      </c>
      <c r="C104" s="47"/>
      <c r="D104" s="47"/>
      <c r="E104" s="25"/>
      <c r="F104" s="26"/>
      <c r="G104" s="26"/>
    </row>
    <row r="105" spans="1:7" ht="15.75" x14ac:dyDescent="0.25">
      <c r="A105" s="5"/>
      <c r="B105" s="5" t="s">
        <v>59</v>
      </c>
      <c r="C105" s="47" t="s">
        <v>40</v>
      </c>
      <c r="D105" s="47" t="s">
        <v>41</v>
      </c>
      <c r="E105" s="25"/>
      <c r="F105" s="26">
        <v>1</v>
      </c>
      <c r="G105" s="26">
        <f>F105</f>
        <v>1</v>
      </c>
    </row>
    <row r="106" spans="1:7" ht="15.75" x14ac:dyDescent="0.25">
      <c r="A106" s="5">
        <v>3</v>
      </c>
      <c r="B106" s="5" t="s">
        <v>29</v>
      </c>
      <c r="C106" s="47"/>
      <c r="D106" s="47"/>
      <c r="E106" s="25"/>
      <c r="F106" s="26"/>
      <c r="G106" s="26"/>
    </row>
    <row r="107" spans="1:7" ht="15.75" x14ac:dyDescent="0.25">
      <c r="A107" s="5"/>
      <c r="B107" s="5" t="s">
        <v>82</v>
      </c>
      <c r="C107" s="47" t="s">
        <v>42</v>
      </c>
      <c r="D107" s="47" t="s">
        <v>43</v>
      </c>
      <c r="E107" s="25"/>
      <c r="F107" s="26">
        <v>800000</v>
      </c>
      <c r="G107" s="26">
        <f>F107</f>
        <v>800000</v>
      </c>
    </row>
    <row r="108" spans="1:7" ht="15.75" x14ac:dyDescent="0.25">
      <c r="A108" s="5">
        <v>4</v>
      </c>
      <c r="B108" s="5" t="s">
        <v>30</v>
      </c>
      <c r="C108" s="47"/>
      <c r="D108" s="47"/>
      <c r="E108" s="25"/>
      <c r="F108" s="26"/>
      <c r="G108" s="26"/>
    </row>
    <row r="109" spans="1:7" ht="15.75" x14ac:dyDescent="0.25">
      <c r="A109" s="5"/>
      <c r="B109" s="5" t="s">
        <v>61</v>
      </c>
      <c r="C109" s="47" t="s">
        <v>44</v>
      </c>
      <c r="D109" s="47" t="s">
        <v>43</v>
      </c>
      <c r="E109" s="25"/>
      <c r="F109" s="26">
        <v>6</v>
      </c>
      <c r="G109" s="26">
        <f>F109</f>
        <v>6</v>
      </c>
    </row>
    <row r="110" spans="1:7" ht="38.25" x14ac:dyDescent="0.25">
      <c r="A110" s="5"/>
      <c r="B110" s="46" t="s">
        <v>97</v>
      </c>
      <c r="C110" s="52"/>
      <c r="D110" s="52"/>
      <c r="E110" s="25"/>
      <c r="F110" s="26"/>
      <c r="G110" s="26"/>
    </row>
    <row r="111" spans="1:7" ht="15.75" x14ac:dyDescent="0.25">
      <c r="A111" s="5">
        <v>1</v>
      </c>
      <c r="B111" s="5" t="s">
        <v>27</v>
      </c>
      <c r="C111" s="52"/>
      <c r="D111" s="52"/>
      <c r="E111" s="25"/>
      <c r="F111" s="26"/>
      <c r="G111" s="26"/>
    </row>
    <row r="112" spans="1:7" ht="15.75" x14ac:dyDescent="0.25">
      <c r="A112" s="5"/>
      <c r="B112" s="5" t="s">
        <v>95</v>
      </c>
      <c r="C112" s="52" t="s">
        <v>42</v>
      </c>
      <c r="D112" s="52" t="s">
        <v>41</v>
      </c>
      <c r="E112" s="25"/>
      <c r="F112" s="26">
        <f>1000000+2334326</f>
        <v>3334326</v>
      </c>
      <c r="G112" s="26">
        <f>F112</f>
        <v>3334326</v>
      </c>
    </row>
    <row r="113" spans="1:7" ht="15.75" x14ac:dyDescent="0.25">
      <c r="A113" s="5">
        <v>2</v>
      </c>
      <c r="B113" s="36" t="s">
        <v>28</v>
      </c>
      <c r="C113" s="52"/>
      <c r="D113" s="52"/>
      <c r="E113" s="25"/>
      <c r="F113" s="26"/>
      <c r="G113" s="26"/>
    </row>
    <row r="114" spans="1:7" ht="15.75" x14ac:dyDescent="0.25">
      <c r="A114" s="5"/>
      <c r="B114" s="5" t="s">
        <v>59</v>
      </c>
      <c r="C114" s="52" t="s">
        <v>40</v>
      </c>
      <c r="D114" s="52" t="s">
        <v>41</v>
      </c>
      <c r="E114" s="25"/>
      <c r="F114" s="26">
        <v>1</v>
      </c>
      <c r="G114" s="26">
        <f>F114</f>
        <v>1</v>
      </c>
    </row>
    <row r="115" spans="1:7" ht="15.75" x14ac:dyDescent="0.25">
      <c r="A115" s="5">
        <v>3</v>
      </c>
      <c r="B115" s="5" t="s">
        <v>29</v>
      </c>
      <c r="C115" s="52"/>
      <c r="D115" s="52"/>
      <c r="E115" s="25"/>
      <c r="F115" s="26"/>
      <c r="G115" s="26"/>
    </row>
    <row r="116" spans="1:7" ht="15.75" x14ac:dyDescent="0.25">
      <c r="A116" s="5"/>
      <c r="B116" s="5" t="s">
        <v>60</v>
      </c>
      <c r="C116" s="52" t="s">
        <v>42</v>
      </c>
      <c r="D116" s="52" t="s">
        <v>43</v>
      </c>
      <c r="E116" s="25"/>
      <c r="F116" s="26">
        <v>44940000</v>
      </c>
      <c r="G116" s="26">
        <f>F116</f>
        <v>44940000</v>
      </c>
    </row>
    <row r="117" spans="1:7" ht="15.75" x14ac:dyDescent="0.25">
      <c r="A117" s="5">
        <v>4</v>
      </c>
      <c r="B117" s="5" t="s">
        <v>30</v>
      </c>
      <c r="C117" s="52"/>
      <c r="D117" s="52"/>
      <c r="E117" s="25"/>
      <c r="F117" s="26"/>
      <c r="G117" s="26"/>
    </row>
    <row r="118" spans="1:7" ht="15.75" x14ac:dyDescent="0.25">
      <c r="A118" s="5"/>
      <c r="B118" s="5" t="s">
        <v>61</v>
      </c>
      <c r="C118" s="52" t="s">
        <v>44</v>
      </c>
      <c r="D118" s="52" t="s">
        <v>43</v>
      </c>
      <c r="E118" s="25"/>
      <c r="F118" s="26">
        <v>8</v>
      </c>
      <c r="G118" s="26">
        <f>F118</f>
        <v>8</v>
      </c>
    </row>
    <row r="119" spans="1:7" ht="45" customHeight="1" x14ac:dyDescent="0.25">
      <c r="A119" s="5"/>
      <c r="B119" s="45" t="s">
        <v>108</v>
      </c>
      <c r="C119" s="41"/>
      <c r="D119" s="41"/>
      <c r="E119" s="34"/>
      <c r="F119" s="26"/>
      <c r="G119" s="26"/>
    </row>
    <row r="120" spans="1:7" ht="15.75" x14ac:dyDescent="0.25">
      <c r="A120" s="5">
        <v>1</v>
      </c>
      <c r="B120" s="5" t="s">
        <v>27</v>
      </c>
      <c r="C120" s="41"/>
      <c r="D120" s="41"/>
      <c r="E120" s="25"/>
      <c r="F120" s="26"/>
      <c r="G120" s="26"/>
    </row>
    <row r="121" spans="1:7" ht="15.75" x14ac:dyDescent="0.25">
      <c r="A121" s="5"/>
      <c r="B121" s="5" t="s">
        <v>81</v>
      </c>
      <c r="C121" s="41" t="s">
        <v>42</v>
      </c>
      <c r="D121" s="41" t="s">
        <v>41</v>
      </c>
      <c r="E121" s="25"/>
      <c r="F121" s="26">
        <v>100000</v>
      </c>
      <c r="G121" s="26">
        <f>F121</f>
        <v>100000</v>
      </c>
    </row>
    <row r="122" spans="1:7" ht="15.75" x14ac:dyDescent="0.25">
      <c r="A122" s="5">
        <v>2</v>
      </c>
      <c r="B122" s="36" t="s">
        <v>28</v>
      </c>
      <c r="C122" s="41"/>
      <c r="D122" s="41"/>
      <c r="E122" s="25"/>
      <c r="F122" s="26"/>
      <c r="G122" s="26"/>
    </row>
    <row r="123" spans="1:7" ht="15.75" x14ac:dyDescent="0.25">
      <c r="A123" s="5"/>
      <c r="B123" s="5" t="s">
        <v>96</v>
      </c>
      <c r="C123" s="41" t="s">
        <v>40</v>
      </c>
      <c r="D123" s="41" t="s">
        <v>41</v>
      </c>
      <c r="E123" s="25"/>
      <c r="F123" s="26">
        <v>1</v>
      </c>
      <c r="G123" s="26">
        <f>F123</f>
        <v>1</v>
      </c>
    </row>
    <row r="124" spans="1:7" ht="15.75" x14ac:dyDescent="0.25">
      <c r="A124" s="5">
        <v>3</v>
      </c>
      <c r="B124" s="5" t="s">
        <v>29</v>
      </c>
      <c r="C124" s="41"/>
      <c r="D124" s="41"/>
      <c r="E124" s="25"/>
      <c r="F124" s="26"/>
      <c r="G124" s="26"/>
    </row>
    <row r="125" spans="1:7" ht="15.75" x14ac:dyDescent="0.25">
      <c r="A125" s="5"/>
      <c r="B125" s="5" t="s">
        <v>82</v>
      </c>
      <c r="C125" s="41" t="s">
        <v>42</v>
      </c>
      <c r="D125" s="41" t="s">
        <v>43</v>
      </c>
      <c r="E125" s="25"/>
      <c r="F125" s="53">
        <v>1261518</v>
      </c>
      <c r="G125" s="53">
        <f>F125</f>
        <v>1261518</v>
      </c>
    </row>
    <row r="126" spans="1:7" ht="15.75" x14ac:dyDescent="0.25">
      <c r="A126" s="5">
        <v>4</v>
      </c>
      <c r="B126" s="5" t="s">
        <v>30</v>
      </c>
      <c r="C126" s="41"/>
      <c r="D126" s="41"/>
      <c r="E126" s="25"/>
      <c r="F126" s="26"/>
      <c r="G126" s="26"/>
    </row>
    <row r="127" spans="1:7" ht="15.75" x14ac:dyDescent="0.25">
      <c r="A127" s="5"/>
      <c r="B127" s="5" t="s">
        <v>91</v>
      </c>
      <c r="C127" s="41" t="s">
        <v>44</v>
      </c>
      <c r="D127" s="41" t="s">
        <v>43</v>
      </c>
      <c r="E127" s="25"/>
      <c r="F127" s="26">
        <v>22</v>
      </c>
      <c r="G127" s="26">
        <f>F127</f>
        <v>22</v>
      </c>
    </row>
    <row r="128" spans="1:7" ht="45" customHeight="1" x14ac:dyDescent="0.25">
      <c r="A128" s="5"/>
      <c r="B128" s="51" t="s">
        <v>86</v>
      </c>
      <c r="C128" s="50"/>
      <c r="D128" s="50"/>
      <c r="E128" s="25"/>
      <c r="F128" s="26"/>
      <c r="G128" s="26"/>
    </row>
    <row r="129" spans="1:7" ht="15.75" x14ac:dyDescent="0.25">
      <c r="A129" s="5">
        <v>1</v>
      </c>
      <c r="B129" s="5" t="s">
        <v>27</v>
      </c>
      <c r="C129" s="50"/>
      <c r="D129" s="50"/>
      <c r="E129" s="25"/>
      <c r="F129" s="26"/>
      <c r="G129" s="26"/>
    </row>
    <row r="130" spans="1:7" ht="15.75" x14ac:dyDescent="0.25">
      <c r="A130" s="5"/>
      <c r="B130" s="5" t="s">
        <v>95</v>
      </c>
      <c r="C130" s="50" t="s">
        <v>42</v>
      </c>
      <c r="D130" s="50" t="s">
        <v>41</v>
      </c>
      <c r="E130" s="25"/>
      <c r="F130" s="26">
        <v>50000</v>
      </c>
      <c r="G130" s="26">
        <f>F130</f>
        <v>50000</v>
      </c>
    </row>
    <row r="131" spans="1:7" ht="15.75" x14ac:dyDescent="0.25">
      <c r="A131" s="5">
        <v>2</v>
      </c>
      <c r="B131" s="36" t="s">
        <v>28</v>
      </c>
      <c r="C131" s="50"/>
      <c r="D131" s="50"/>
      <c r="E131" s="25"/>
      <c r="F131" s="26"/>
      <c r="G131" s="26"/>
    </row>
    <row r="132" spans="1:7" ht="15.75" x14ac:dyDescent="0.25">
      <c r="A132" s="5"/>
      <c r="B132" s="5" t="s">
        <v>59</v>
      </c>
      <c r="C132" s="50" t="s">
        <v>40</v>
      </c>
      <c r="D132" s="50" t="s">
        <v>41</v>
      </c>
      <c r="E132" s="25"/>
      <c r="F132" s="26">
        <v>1</v>
      </c>
      <c r="G132" s="26">
        <f>F132</f>
        <v>1</v>
      </c>
    </row>
    <row r="133" spans="1:7" ht="15.75" x14ac:dyDescent="0.25">
      <c r="A133" s="5">
        <v>3</v>
      </c>
      <c r="B133" s="5" t="s">
        <v>29</v>
      </c>
      <c r="C133" s="50"/>
      <c r="D133" s="50"/>
      <c r="E133" s="25"/>
      <c r="F133" s="26"/>
      <c r="G133" s="26"/>
    </row>
    <row r="134" spans="1:7" ht="15.75" x14ac:dyDescent="0.25">
      <c r="A134" s="5"/>
      <c r="B134" s="5" t="s">
        <v>60</v>
      </c>
      <c r="C134" s="50" t="s">
        <v>42</v>
      </c>
      <c r="D134" s="50" t="s">
        <v>43</v>
      </c>
      <c r="E134" s="25"/>
      <c r="F134" s="26">
        <v>14225016</v>
      </c>
      <c r="G134" s="26">
        <f>F134</f>
        <v>14225016</v>
      </c>
    </row>
    <row r="135" spans="1:7" ht="15.75" x14ac:dyDescent="0.25">
      <c r="A135" s="5">
        <v>4</v>
      </c>
      <c r="B135" s="5" t="s">
        <v>30</v>
      </c>
      <c r="C135" s="50"/>
      <c r="D135" s="50"/>
      <c r="E135" s="25"/>
      <c r="F135" s="26"/>
      <c r="G135" s="26"/>
    </row>
    <row r="136" spans="1:7" ht="15.75" x14ac:dyDescent="0.25">
      <c r="A136" s="5"/>
      <c r="B136" s="5" t="s">
        <v>61</v>
      </c>
      <c r="C136" s="50" t="s">
        <v>44</v>
      </c>
      <c r="D136" s="50" t="s">
        <v>43</v>
      </c>
      <c r="E136" s="25"/>
      <c r="F136" s="26">
        <v>1</v>
      </c>
      <c r="G136" s="26">
        <f>F136</f>
        <v>1</v>
      </c>
    </row>
    <row r="137" spans="1:7" ht="33" customHeight="1" x14ac:dyDescent="0.25">
      <c r="A137" s="5"/>
      <c r="B137" s="58" t="s">
        <v>101</v>
      </c>
      <c r="C137" s="49"/>
      <c r="D137" s="49"/>
      <c r="E137" s="34"/>
      <c r="F137" s="26"/>
      <c r="G137" s="26"/>
    </row>
    <row r="138" spans="1:7" ht="15.75" x14ac:dyDescent="0.25">
      <c r="A138" s="5">
        <v>1</v>
      </c>
      <c r="B138" s="5" t="s">
        <v>27</v>
      </c>
      <c r="C138" s="55"/>
      <c r="D138" s="55"/>
      <c r="E138" s="25"/>
      <c r="F138" s="26"/>
      <c r="G138" s="26"/>
    </row>
    <row r="139" spans="1:7" ht="15.75" x14ac:dyDescent="0.25">
      <c r="A139" s="5"/>
      <c r="B139" s="5" t="s">
        <v>100</v>
      </c>
      <c r="C139" s="55" t="s">
        <v>42</v>
      </c>
      <c r="D139" s="55" t="s">
        <v>41</v>
      </c>
      <c r="E139" s="25"/>
      <c r="F139" s="26">
        <v>50000</v>
      </c>
      <c r="G139" s="26">
        <f>F139</f>
        <v>50000</v>
      </c>
    </row>
    <row r="140" spans="1:7" ht="15.75" x14ac:dyDescent="0.25">
      <c r="A140" s="5">
        <v>2</v>
      </c>
      <c r="B140" s="36" t="s">
        <v>28</v>
      </c>
      <c r="C140" s="55"/>
      <c r="D140" s="55"/>
      <c r="E140" s="25"/>
      <c r="F140" s="26"/>
      <c r="G140" s="26"/>
    </row>
    <row r="141" spans="1:7" ht="15.75" x14ac:dyDescent="0.25">
      <c r="A141" s="5"/>
      <c r="B141" s="5" t="s">
        <v>59</v>
      </c>
      <c r="C141" s="55" t="s">
        <v>40</v>
      </c>
      <c r="D141" s="55" t="s">
        <v>41</v>
      </c>
      <c r="E141" s="25"/>
      <c r="F141" s="26">
        <v>1</v>
      </c>
      <c r="G141" s="26">
        <f>F141</f>
        <v>1</v>
      </c>
    </row>
    <row r="142" spans="1:7" ht="15.75" x14ac:dyDescent="0.25">
      <c r="A142" s="5">
        <v>3</v>
      </c>
      <c r="B142" s="5" t="s">
        <v>29</v>
      </c>
      <c r="C142" s="55"/>
      <c r="D142" s="55"/>
      <c r="E142" s="25"/>
      <c r="F142" s="26"/>
      <c r="G142" s="26"/>
    </row>
    <row r="143" spans="1:7" ht="15.75" x14ac:dyDescent="0.25">
      <c r="A143" s="5"/>
      <c r="B143" s="5" t="s">
        <v>79</v>
      </c>
      <c r="C143" s="55" t="s">
        <v>42</v>
      </c>
      <c r="D143" s="55" t="s">
        <v>43</v>
      </c>
      <c r="E143" s="25"/>
      <c r="F143" s="26">
        <v>1225927</v>
      </c>
      <c r="G143" s="26">
        <f>F143</f>
        <v>1225927</v>
      </c>
    </row>
    <row r="144" spans="1:7" ht="15.75" x14ac:dyDescent="0.25">
      <c r="A144" s="5">
        <v>4</v>
      </c>
      <c r="B144" s="5" t="s">
        <v>30</v>
      </c>
      <c r="C144" s="55"/>
      <c r="D144" s="55"/>
      <c r="E144" s="25"/>
      <c r="F144" s="26"/>
      <c r="G144" s="26"/>
    </row>
    <row r="145" spans="1:7" ht="15.75" x14ac:dyDescent="0.25">
      <c r="A145" s="5"/>
      <c r="B145" s="5" t="s">
        <v>61</v>
      </c>
      <c r="C145" s="55" t="s">
        <v>44</v>
      </c>
      <c r="D145" s="55" t="s">
        <v>43</v>
      </c>
      <c r="E145" s="25"/>
      <c r="F145" s="26">
        <v>4</v>
      </c>
      <c r="G145" s="26">
        <f>F145</f>
        <v>4</v>
      </c>
    </row>
    <row r="146" spans="1:7" ht="51" customHeight="1" x14ac:dyDescent="0.25">
      <c r="A146" s="5"/>
      <c r="B146" s="58" t="s">
        <v>122</v>
      </c>
      <c r="C146" s="67"/>
      <c r="D146" s="67"/>
      <c r="E146" s="34"/>
      <c r="F146" s="26"/>
      <c r="G146" s="26"/>
    </row>
    <row r="147" spans="1:7" ht="15.75" x14ac:dyDescent="0.25">
      <c r="A147" s="5">
        <v>1</v>
      </c>
      <c r="B147" s="5" t="s">
        <v>27</v>
      </c>
      <c r="C147" s="67"/>
      <c r="D147" s="67"/>
      <c r="E147" s="25"/>
      <c r="F147" s="26"/>
      <c r="G147" s="26"/>
    </row>
    <row r="148" spans="1:7" ht="15.75" x14ac:dyDescent="0.25">
      <c r="A148" s="5"/>
      <c r="B148" s="5" t="s">
        <v>95</v>
      </c>
      <c r="C148" s="67" t="s">
        <v>42</v>
      </c>
      <c r="D148" s="67" t="s">
        <v>41</v>
      </c>
      <c r="E148" s="25"/>
      <c r="F148" s="26">
        <v>100000</v>
      </c>
      <c r="G148" s="26">
        <f>F148</f>
        <v>100000</v>
      </c>
    </row>
    <row r="149" spans="1:7" ht="15.75" x14ac:dyDescent="0.25">
      <c r="A149" s="5">
        <v>2</v>
      </c>
      <c r="B149" s="36" t="s">
        <v>28</v>
      </c>
      <c r="C149" s="67"/>
      <c r="D149" s="67"/>
      <c r="E149" s="25"/>
      <c r="F149" s="26"/>
      <c r="G149" s="26"/>
    </row>
    <row r="150" spans="1:7" ht="15.75" x14ac:dyDescent="0.25">
      <c r="A150" s="5"/>
      <c r="B150" s="5" t="s">
        <v>59</v>
      </c>
      <c r="C150" s="67" t="s">
        <v>40</v>
      </c>
      <c r="D150" s="67" t="s">
        <v>41</v>
      </c>
      <c r="E150" s="25"/>
      <c r="F150" s="26">
        <v>1</v>
      </c>
      <c r="G150" s="26">
        <f>F150</f>
        <v>1</v>
      </c>
    </row>
    <row r="151" spans="1:7" ht="15.75" x14ac:dyDescent="0.25">
      <c r="A151" s="5">
        <v>3</v>
      </c>
      <c r="B151" s="5" t="s">
        <v>29</v>
      </c>
      <c r="C151" s="67"/>
      <c r="D151" s="67"/>
      <c r="E151" s="25"/>
      <c r="F151" s="26"/>
      <c r="G151" s="26"/>
    </row>
    <row r="152" spans="1:7" ht="15.75" x14ac:dyDescent="0.25">
      <c r="A152" s="5"/>
      <c r="B152" s="5" t="s">
        <v>60</v>
      </c>
      <c r="C152" s="67" t="s">
        <v>42</v>
      </c>
      <c r="D152" s="67" t="s">
        <v>43</v>
      </c>
      <c r="E152" s="25"/>
      <c r="F152" s="26"/>
      <c r="G152" s="26">
        <f>F152</f>
        <v>0</v>
      </c>
    </row>
    <row r="153" spans="1:7" ht="15.75" x14ac:dyDescent="0.25">
      <c r="A153" s="5">
        <v>4</v>
      </c>
      <c r="B153" s="5" t="s">
        <v>30</v>
      </c>
      <c r="C153" s="67"/>
      <c r="D153" s="67"/>
      <c r="E153" s="25"/>
      <c r="F153" s="26"/>
      <c r="G153" s="26"/>
    </row>
    <row r="154" spans="1:7" ht="15.75" x14ac:dyDescent="0.25">
      <c r="A154" s="5"/>
      <c r="B154" s="5" t="s">
        <v>61</v>
      </c>
      <c r="C154" s="67" t="s">
        <v>44</v>
      </c>
      <c r="D154" s="67" t="s">
        <v>43</v>
      </c>
      <c r="E154" s="25"/>
      <c r="F154" s="26"/>
      <c r="G154" s="26">
        <f>F154</f>
        <v>0</v>
      </c>
    </row>
    <row r="155" spans="1:7" ht="43.5" customHeight="1" x14ac:dyDescent="0.25">
      <c r="A155" s="5"/>
      <c r="B155" s="69" t="s">
        <v>109</v>
      </c>
      <c r="C155" s="68"/>
      <c r="D155" s="68"/>
      <c r="E155" s="34"/>
      <c r="F155" s="26"/>
      <c r="G155" s="26"/>
    </row>
    <row r="156" spans="1:7" ht="15.75" x14ac:dyDescent="0.25">
      <c r="A156" s="5">
        <v>1</v>
      </c>
      <c r="B156" s="5" t="s">
        <v>27</v>
      </c>
      <c r="C156" s="68"/>
      <c r="D156" s="68"/>
      <c r="E156" s="25"/>
      <c r="F156" s="26"/>
      <c r="G156" s="26"/>
    </row>
    <row r="157" spans="1:7" ht="15.75" x14ac:dyDescent="0.25">
      <c r="A157" s="5"/>
      <c r="B157" s="5" t="s">
        <v>100</v>
      </c>
      <c r="C157" s="68" t="s">
        <v>42</v>
      </c>
      <c r="D157" s="68" t="s">
        <v>41</v>
      </c>
      <c r="E157" s="25"/>
      <c r="F157" s="26">
        <v>100000</v>
      </c>
      <c r="G157" s="26">
        <f>F157</f>
        <v>100000</v>
      </c>
    </row>
    <row r="158" spans="1:7" ht="15.75" x14ac:dyDescent="0.25">
      <c r="A158" s="5">
        <v>2</v>
      </c>
      <c r="B158" s="36" t="s">
        <v>28</v>
      </c>
      <c r="C158" s="68"/>
      <c r="D158" s="68"/>
      <c r="E158" s="25"/>
      <c r="F158" s="26"/>
      <c r="G158" s="26"/>
    </row>
    <row r="159" spans="1:7" ht="15.75" x14ac:dyDescent="0.25">
      <c r="A159" s="5"/>
      <c r="B159" s="5" t="s">
        <v>59</v>
      </c>
      <c r="C159" s="68" t="s">
        <v>40</v>
      </c>
      <c r="D159" s="68" t="s">
        <v>41</v>
      </c>
      <c r="E159" s="25"/>
      <c r="F159" s="26">
        <v>1</v>
      </c>
      <c r="G159" s="26">
        <f>F159</f>
        <v>1</v>
      </c>
    </row>
    <row r="160" spans="1:7" ht="15.75" x14ac:dyDescent="0.25">
      <c r="A160" s="5">
        <v>3</v>
      </c>
      <c r="B160" s="5" t="s">
        <v>29</v>
      </c>
      <c r="C160" s="68"/>
      <c r="D160" s="68"/>
      <c r="E160" s="25"/>
      <c r="F160" s="26"/>
      <c r="G160" s="26"/>
    </row>
    <row r="161" spans="1:9" ht="15.75" x14ac:dyDescent="0.25">
      <c r="A161" s="5"/>
      <c r="B161" s="5" t="s">
        <v>112</v>
      </c>
      <c r="C161" s="68" t="s">
        <v>42</v>
      </c>
      <c r="D161" s="68" t="s">
        <v>43</v>
      </c>
      <c r="E161" s="25"/>
      <c r="F161" s="26">
        <v>1500000</v>
      </c>
      <c r="G161" s="26">
        <f>F161</f>
        <v>1500000</v>
      </c>
    </row>
    <row r="162" spans="1:9" ht="15.75" x14ac:dyDescent="0.25">
      <c r="A162" s="5">
        <v>4</v>
      </c>
      <c r="B162" s="5" t="s">
        <v>30</v>
      </c>
      <c r="C162" s="68"/>
      <c r="D162" s="68"/>
      <c r="E162" s="25"/>
      <c r="F162" s="26"/>
      <c r="G162" s="26"/>
    </row>
    <row r="163" spans="1:9" ht="15.75" x14ac:dyDescent="0.25">
      <c r="A163" s="5"/>
      <c r="B163" s="5" t="s">
        <v>61</v>
      </c>
      <c r="C163" s="68" t="s">
        <v>44</v>
      </c>
      <c r="D163" s="68" t="s">
        <v>43</v>
      </c>
      <c r="E163" s="25"/>
      <c r="F163" s="26">
        <v>7</v>
      </c>
      <c r="G163" s="26">
        <f>F163</f>
        <v>7</v>
      </c>
    </row>
    <row r="164" spans="1:9" ht="28.5" x14ac:dyDescent="0.25">
      <c r="A164" s="5"/>
      <c r="B164" s="60" t="s">
        <v>78</v>
      </c>
      <c r="C164" s="20"/>
      <c r="D164" s="20"/>
      <c r="E164" s="25"/>
      <c r="F164" s="26"/>
      <c r="G164" s="26"/>
    </row>
    <row r="165" spans="1:9" ht="45.75" customHeight="1" x14ac:dyDescent="0.25">
      <c r="A165" s="20"/>
      <c r="B165" s="28" t="s">
        <v>65</v>
      </c>
      <c r="C165" s="20"/>
      <c r="D165" s="20"/>
      <c r="E165" s="20"/>
      <c r="F165" s="20"/>
      <c r="G165" s="20"/>
      <c r="I165" s="44"/>
    </row>
    <row r="166" spans="1:9" ht="15.75" x14ac:dyDescent="0.25">
      <c r="A166" s="20">
        <v>1</v>
      </c>
      <c r="B166" s="5" t="s">
        <v>27</v>
      </c>
      <c r="C166" s="20"/>
      <c r="D166" s="20"/>
      <c r="E166" s="20"/>
      <c r="F166" s="20"/>
      <c r="G166" s="20"/>
    </row>
    <row r="167" spans="1:9" ht="15.75" x14ac:dyDescent="0.25">
      <c r="A167" s="20"/>
      <c r="B167" s="5" t="s">
        <v>104</v>
      </c>
      <c r="C167" s="20" t="s">
        <v>42</v>
      </c>
      <c r="D167" s="38" t="s">
        <v>41</v>
      </c>
      <c r="E167" s="20"/>
      <c r="F167" s="20">
        <f>100000+1760720</f>
        <v>1860720</v>
      </c>
      <c r="G167" s="20">
        <f>E167+F167</f>
        <v>1860720</v>
      </c>
    </row>
    <row r="168" spans="1:9" ht="31.5" x14ac:dyDescent="0.25">
      <c r="A168" s="20"/>
      <c r="B168" s="5" t="s">
        <v>66</v>
      </c>
      <c r="C168" s="20" t="s">
        <v>57</v>
      </c>
      <c r="D168" s="20" t="s">
        <v>58</v>
      </c>
      <c r="E168" s="20"/>
      <c r="F168" s="20">
        <v>664</v>
      </c>
      <c r="G168" s="20">
        <f>E168+F168</f>
        <v>664</v>
      </c>
    </row>
    <row r="169" spans="1:9" ht="15.75" x14ac:dyDescent="0.25">
      <c r="A169" s="20">
        <v>2</v>
      </c>
      <c r="B169" s="5" t="s">
        <v>28</v>
      </c>
      <c r="C169" s="20"/>
      <c r="D169" s="20"/>
      <c r="E169" s="20"/>
      <c r="F169" s="20"/>
      <c r="G169" s="20"/>
    </row>
    <row r="170" spans="1:9" ht="15.75" x14ac:dyDescent="0.25">
      <c r="A170" s="5"/>
      <c r="B170" s="5" t="s">
        <v>89</v>
      </c>
      <c r="C170" s="20" t="s">
        <v>40</v>
      </c>
      <c r="D170" s="20" t="s">
        <v>41</v>
      </c>
      <c r="E170" s="20"/>
      <c r="F170" s="20">
        <v>1</v>
      </c>
      <c r="G170" s="24">
        <f>E170+F170</f>
        <v>1</v>
      </c>
    </row>
    <row r="171" spans="1:9" ht="15.75" x14ac:dyDescent="0.25">
      <c r="A171" s="20">
        <v>3</v>
      </c>
      <c r="B171" s="5" t="s">
        <v>29</v>
      </c>
      <c r="C171" s="20"/>
      <c r="D171" s="20"/>
      <c r="E171" s="20"/>
      <c r="F171" s="20"/>
      <c r="G171" s="20"/>
    </row>
    <row r="172" spans="1:9" ht="15.75" x14ac:dyDescent="0.25">
      <c r="A172" s="20"/>
      <c r="B172" s="5" t="s">
        <v>64</v>
      </c>
      <c r="C172" s="20" t="s">
        <v>42</v>
      </c>
      <c r="D172" s="20" t="s">
        <v>43</v>
      </c>
      <c r="E172" s="20"/>
      <c r="F172" s="20">
        <v>10111121</v>
      </c>
      <c r="G172" s="20">
        <f>E172+F172</f>
        <v>10111121</v>
      </c>
    </row>
    <row r="173" spans="1:9" ht="15.75" x14ac:dyDescent="0.25">
      <c r="A173" s="20">
        <v>4</v>
      </c>
      <c r="B173" s="5" t="s">
        <v>30</v>
      </c>
      <c r="C173" s="20"/>
      <c r="D173" s="20"/>
      <c r="E173" s="20"/>
      <c r="F173" s="20"/>
      <c r="G173" s="24"/>
    </row>
    <row r="174" spans="1:9" ht="15.75" x14ac:dyDescent="0.25">
      <c r="A174" s="64"/>
      <c r="B174" s="5" t="s">
        <v>105</v>
      </c>
      <c r="C174" s="64" t="s">
        <v>44</v>
      </c>
      <c r="D174" s="64" t="s">
        <v>43</v>
      </c>
      <c r="E174" s="64"/>
      <c r="F174" s="64">
        <v>100</v>
      </c>
      <c r="G174" s="24">
        <f>F174</f>
        <v>100</v>
      </c>
    </row>
    <row r="175" spans="1:9" ht="15.75" customHeight="1" x14ac:dyDescent="0.25">
      <c r="A175" s="78" t="s">
        <v>98</v>
      </c>
      <c r="B175" s="78"/>
      <c r="C175" s="78"/>
      <c r="D175" s="21"/>
      <c r="F175" s="65">
        <f>F52+F65+F75+F84+F94+F103+F112+F121+F130+F139+F148+F157+F167</f>
        <v>10631051</v>
      </c>
    </row>
    <row r="176" spans="1:9" ht="32.25" customHeight="1" x14ac:dyDescent="0.25">
      <c r="A176" s="78"/>
      <c r="B176" s="78"/>
      <c r="C176" s="78"/>
      <c r="D176" s="7"/>
      <c r="E176" s="6"/>
      <c r="F176" s="79" t="s">
        <v>106</v>
      </c>
      <c r="G176" s="79"/>
    </row>
    <row r="177" spans="1:7" ht="15.75" x14ac:dyDescent="0.25">
      <c r="A177" s="70" t="s">
        <v>31</v>
      </c>
      <c r="B177" s="70"/>
      <c r="C177" s="2"/>
      <c r="D177" s="2"/>
    </row>
    <row r="178" spans="1:7" ht="24" customHeight="1" x14ac:dyDescent="0.25">
      <c r="A178" s="77" t="s">
        <v>45</v>
      </c>
      <c r="B178" s="77"/>
      <c r="C178" s="10"/>
      <c r="D178" s="10"/>
    </row>
    <row r="179" spans="1:7" ht="26.45" customHeight="1" x14ac:dyDescent="0.25">
      <c r="A179" s="70" t="s">
        <v>46</v>
      </c>
      <c r="B179" s="70"/>
      <c r="C179" s="70"/>
      <c r="D179" s="7"/>
      <c r="E179" s="6"/>
      <c r="F179" s="79" t="s">
        <v>107</v>
      </c>
      <c r="G179" s="79"/>
    </row>
    <row r="180" spans="1:7" x14ac:dyDescent="0.25">
      <c r="A180" s="13" t="s">
        <v>125</v>
      </c>
    </row>
    <row r="181" spans="1:7" x14ac:dyDescent="0.25">
      <c r="A181" s="14" t="s">
        <v>38</v>
      </c>
    </row>
  </sheetData>
  <mergeCells count="39">
    <mergeCell ref="F1:G3"/>
    <mergeCell ref="B29:G29"/>
    <mergeCell ref="A14:A15"/>
    <mergeCell ref="A16:A17"/>
    <mergeCell ref="B31:G31"/>
    <mergeCell ref="B27:G27"/>
    <mergeCell ref="E5:G5"/>
    <mergeCell ref="E6:G6"/>
    <mergeCell ref="E7:G7"/>
    <mergeCell ref="E8:G8"/>
    <mergeCell ref="B22:G22"/>
    <mergeCell ref="A10:G10"/>
    <mergeCell ref="B20:G20"/>
    <mergeCell ref="B21:G21"/>
    <mergeCell ref="E18:F18"/>
    <mergeCell ref="E19:F19"/>
    <mergeCell ref="A18:A19"/>
    <mergeCell ref="A177:B177"/>
    <mergeCell ref="B39:G39"/>
    <mergeCell ref="B46:G46"/>
    <mergeCell ref="A39:A40"/>
    <mergeCell ref="A179:C179"/>
    <mergeCell ref="F179:G179"/>
    <mergeCell ref="B23:G23"/>
    <mergeCell ref="D26:G26"/>
    <mergeCell ref="B30:G30"/>
    <mergeCell ref="A38:B38"/>
    <mergeCell ref="A178:B178"/>
    <mergeCell ref="A44:B44"/>
    <mergeCell ref="A175:C176"/>
    <mergeCell ref="F176:G176"/>
    <mergeCell ref="B28:G28"/>
    <mergeCell ref="B24:G24"/>
    <mergeCell ref="E9:G9"/>
    <mergeCell ref="A11:G11"/>
    <mergeCell ref="C14:F14"/>
    <mergeCell ref="C15:F15"/>
    <mergeCell ref="C16:F16"/>
    <mergeCell ref="C17:F17"/>
  </mergeCells>
  <pageMargins left="0.19685039370078741" right="0.15748031496062992" top="0.51181102362204722" bottom="0.27559055118110237" header="0.31496062992125984" footer="0.31496062992125984"/>
  <pageSetup paperSize="9" scale="68" orientation="landscape" r:id="rId1"/>
  <rowBreaks count="4" manualBreakCount="4">
    <brk id="32" max="6" man="1"/>
    <brk id="72" max="6" man="1"/>
    <brk id="117" max="6" man="1"/>
    <brk id="16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1517330</vt:lpstr>
      <vt:lpstr>'1517330'!Область_друку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2023-04-05T11:08:16Z</cp:lastPrinted>
  <dcterms:created xsi:type="dcterms:W3CDTF">2018-12-28T08:43:53Z</dcterms:created>
  <dcterms:modified xsi:type="dcterms:W3CDTF">2023-04-12T14:13:21Z</dcterms:modified>
</cp:coreProperties>
</file>