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3\Листопад\2711\УКБ паспорти\"/>
    </mc:Choice>
  </mc:AlternateContent>
  <bookViews>
    <workbookView xWindow="0" yWindow="0" windowWidth="28800" windowHeight="11835"/>
  </bookViews>
  <sheets>
    <sheet name="1517330" sheetId="1" r:id="rId1"/>
  </sheets>
  <definedNames>
    <definedName name="_xlnm.Print_Area" localSheetId="0">'1517330'!$A$1:$G$225</definedName>
  </definedNames>
  <calcPr calcId="152511"/>
</workbook>
</file>

<file path=xl/calcChain.xml><?xml version="1.0" encoding="utf-8"?>
<calcChain xmlns="http://schemas.openxmlformats.org/spreadsheetml/2006/main">
  <c r="F211" i="1" l="1"/>
  <c r="G211" i="1"/>
  <c r="G128" i="1"/>
  <c r="G117" i="1"/>
  <c r="F103" i="1"/>
  <c r="G103" i="1"/>
  <c r="F52" i="1"/>
  <c r="G52" i="1"/>
  <c r="D43" i="1"/>
  <c r="E43" i="1"/>
  <c r="D44" i="1"/>
  <c r="E44" i="1"/>
  <c r="D35" i="1"/>
  <c r="E35" i="1"/>
  <c r="D36" i="1"/>
  <c r="E36" i="1"/>
  <c r="F183" i="1"/>
  <c r="G183" i="1"/>
  <c r="G120" i="1"/>
  <c r="G131" i="1"/>
  <c r="G130" i="1"/>
  <c r="G127" i="1"/>
  <c r="G125" i="1"/>
  <c r="G123" i="1"/>
  <c r="F112" i="1"/>
  <c r="G112" i="1"/>
  <c r="F84" i="1"/>
  <c r="G84" i="1"/>
  <c r="F75" i="1"/>
  <c r="G75" i="1"/>
  <c r="F65" i="1"/>
  <c r="G65" i="1"/>
  <c r="G194" i="1"/>
  <c r="G192" i="1"/>
  <c r="G91" i="1"/>
  <c r="G89" i="1"/>
  <c r="G87" i="1"/>
  <c r="G189" i="1"/>
  <c r="G187" i="1"/>
  <c r="G185" i="1"/>
  <c r="G109" i="1"/>
  <c r="G107" i="1"/>
  <c r="G105" i="1"/>
  <c r="G180" i="1"/>
  <c r="G81" i="1"/>
  <c r="G77" i="1"/>
  <c r="G66" i="1"/>
  <c r="G176" i="1"/>
  <c r="G178" i="1"/>
  <c r="G174" i="1"/>
  <c r="G94" i="1"/>
  <c r="G119" i="1"/>
  <c r="G116" i="1"/>
  <c r="G100" i="1"/>
  <c r="G98" i="1"/>
  <c r="G114" i="1"/>
  <c r="G72" i="1"/>
  <c r="G70" i="1"/>
  <c r="G68" i="1"/>
  <c r="G79" i="1"/>
  <c r="G96" i="1"/>
  <c r="F54" i="1"/>
  <c r="F60" i="1"/>
  <c r="G57" i="1"/>
  <c r="G216" i="1"/>
  <c r="G214" i="1"/>
  <c r="G212" i="1"/>
  <c r="G59" i="1"/>
  <c r="G56" i="1"/>
  <c r="G53" i="1"/>
  <c r="G54" i="1"/>
  <c r="G60" i="1"/>
  <c r="E37" i="1"/>
  <c r="D37" i="1"/>
  <c r="D42" i="1"/>
  <c r="D45" i="1"/>
  <c r="E42" i="1"/>
  <c r="E45" i="1"/>
</calcChain>
</file>

<file path=xl/sharedStrings.xml><?xml version="1.0" encoding="utf-8"?>
<sst xmlns="http://schemas.openxmlformats.org/spreadsheetml/2006/main" count="423" uniqueCount="130">
  <si>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</si>
  <si>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</si>
  <si>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</si>
  <si>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</si>
  <si>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</si>
  <si>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</si>
  <si>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</si>
  <si>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</si>
  <si>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</si>
  <si>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</si>
  <si>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</si>
  <si>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</si>
  <si>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</si>
  <si>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</si>
  <si>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</si>
  <si>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</si>
  <si>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</si>
  <si>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</si>
  <si>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</si>
  <si>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</si>
  <si>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</si>
  <si>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</si>
  <si>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</si>
  <si>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</si>
  <si>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</si>
  <si>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</si>
  <si>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</si>
  <si>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</si>
  <si>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</si>
  <si>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</si>
  <si>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</si>
  <si>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</si>
  <si>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</si>
  <si>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</si>
  <si>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</si>
  <si>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</si>
  <si>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</si>
  <si>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</si>
  <si>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</si>
  <si>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</si>
  <si>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</si>
  <si>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</si>
  <si>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грн.</t>
  </si>
  <si>
    <t>розрахунок</t>
  </si>
  <si>
    <t>%</t>
  </si>
  <si>
    <t>Фінансове управління Хмельницької міської ради</t>
  </si>
  <si>
    <t>Начальник управління</t>
  </si>
  <si>
    <t>0443</t>
  </si>
  <si>
    <t>Будівництво інших об'єктів комунальної власності</t>
  </si>
  <si>
    <t>Будівництво об'єктів соціальної та виробничої інфраструктури комунальної власності</t>
  </si>
  <si>
    <t>Реконструкція об'єктів соціальної та виробничої інфраструктури комунальної власності</t>
  </si>
  <si>
    <t>Проектування об'єктів соціальної та виробничої інфраструктури комунальної власності</t>
  </si>
  <si>
    <t>Реалізація державної політики у сфері соціальної та виробничої інфраструктури</t>
  </si>
  <si>
    <t>Забезпечення розвитку сучасної інфраструктури міста</t>
  </si>
  <si>
    <t>Будівництво обєктів соціальної та виробничої інфраструктури комунальної власності</t>
  </si>
  <si>
    <t>Реконструкція обєктів соціальної та виробничої інфраструктури комунальної власності</t>
  </si>
  <si>
    <t>Забезпечення будівництва об'єктів соціальної та виробничої інфраструктури комунальної власності</t>
  </si>
  <si>
    <t>кв.м</t>
  </si>
  <si>
    <t>проектна документація</t>
  </si>
  <si>
    <t>кількість об'єктів</t>
  </si>
  <si>
    <t>середні витрати на об'єкт будівництва</t>
  </si>
  <si>
    <t>рівень готовності</t>
  </si>
  <si>
    <t>Обсяг будівництва (протяжність)</t>
  </si>
  <si>
    <t>м</t>
  </si>
  <si>
    <t>середні витрати на об'єкт реконструкції</t>
  </si>
  <si>
    <t>Реконструкція  вбудовано-прибудованої аптеки під адміністративне приміщення управління адміністративних послуг Хмельницької міської ради  по вул. Кам"янецькій, 38 в м. Хмельницькому</t>
  </si>
  <si>
    <t>Обсяг реконструкції (загальна площа)</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</si>
  <si>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</si>
  <si>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</si>
  <si>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</si>
  <si>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</si>
  <si>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</si>
  <si>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</si>
  <si>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</si>
  <si>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7330</t>
  </si>
  <si>
    <t>грн./кв.м</t>
  </si>
  <si>
    <t>ширина проїзджої частини</t>
  </si>
  <si>
    <t>середні витрати на будівництво 1 кв.м</t>
  </si>
  <si>
    <t>Забезпечення реконструкції обєктів соціальної та виробничої інфраструктури комунальної власності</t>
  </si>
  <si>
    <t>середні витрати на об'єкт проектування</t>
  </si>
  <si>
    <t>Будівництво внутрішньоквартального проїзду між земельними ділянками по вул Старокостянтинівське шосе, 2/1 "З" в м. Хмельницькому</t>
  </si>
  <si>
    <t>обсяг видатків на проєктування</t>
  </si>
  <si>
    <t>середні витрати на об'єкт проєктування</t>
  </si>
  <si>
    <t>Нове будівництво зовнішніх мереж  водопостачання та каналізації індустріального парку  "Хмельницький" по Вінницькому шосе, 18 в м.Хмельницькому</t>
  </si>
  <si>
    <t>Управління капітального будівництва Хмельницької міської ради</t>
  </si>
  <si>
    <t>Нове будівництво проїздів (штучних споруд) із інфраструктурою від вул. Прибузької до об'єкту "Будівництво Палацу спорту по вул. Прибузькій, 5/1а у м. Хмельницькому"</t>
  </si>
  <si>
    <t>Будівництво вулиці Мельникова (від вул.Зарічанської до вул.Трудової) в м.Хмельницькому (коригування)</t>
  </si>
  <si>
    <t>Обсяг видатків на коригування ПКД</t>
  </si>
  <si>
    <t>кількість об'єктів коригування</t>
  </si>
  <si>
    <t>кількість об'єктів будівництва</t>
  </si>
  <si>
    <t>рівень готовності проектування</t>
  </si>
  <si>
    <t>Обсяг  будівництва (протяжність)</t>
  </si>
  <si>
    <t>Будівництво каналізаційних мереж в мікрорайоні "Озерна" в м.Хмельницькому</t>
  </si>
  <si>
    <t>рівень готовності будівництва</t>
  </si>
  <si>
    <t>обсяг видатків на будівництво</t>
  </si>
  <si>
    <t>кількість об'єктів проектування</t>
  </si>
  <si>
    <t>Нове будівництво зовнішніх мереж  електропостачання індустріального парку  "Хмельницький" по Вінницькому шосе, 18 в м.Хмельницькому</t>
  </si>
  <si>
    <t>Начальник управління капітального будівництва Хмельницької міської ради</t>
  </si>
  <si>
    <t>Обсяг будівництва (площа проїзджої частини)</t>
  </si>
  <si>
    <t>обсяг видатків на проектування</t>
  </si>
  <si>
    <t>Нове будівництво проїзду від вул. Вінницьке шосе, 18 до Вінницького шосе в м. Хмельницькому</t>
  </si>
  <si>
    <t>бюджетної програми місцевого бюджету на 2023 рік</t>
  </si>
  <si>
    <t>грн</t>
  </si>
  <si>
    <t>Обсяг видатків на коригування проекту</t>
  </si>
  <si>
    <t>рівень готовності коригування проекту</t>
  </si>
  <si>
    <t>Тетяна ПОЛІЩУК</t>
  </si>
  <si>
    <t>Сергій ЯМЧУК</t>
  </si>
  <si>
    <t xml:space="preserve"> Нове будівництво вулиці від вулиці Спепана Бандери до вулиці Західно-Окружної в м. Хмельницькому, в т.ч. розроблення проектної документації</t>
  </si>
  <si>
    <t xml:space="preserve">рівень готовності </t>
  </si>
  <si>
    <t>обсяг видатків на коригування</t>
  </si>
  <si>
    <t xml:space="preserve">Обсяг видатків </t>
  </si>
  <si>
    <t xml:space="preserve"> рівень готовності </t>
  </si>
  <si>
    <t xml:space="preserve">кількість об'єктів </t>
  </si>
  <si>
    <t>Програма економічного та соціального розвитку Хмельницької міської територіальної громади на 2023 рік</t>
  </si>
  <si>
    <t>Нове будівництво зовнішніх мереж газопостачання індустріального парку  "Хмельницький" по Вінницькому шосе, 18 в м.Хмельницькому</t>
  </si>
  <si>
    <t>довжина газопроводу</t>
  </si>
  <si>
    <t>п.м</t>
  </si>
  <si>
    <t>Розроблення проектної документації на нове будівництво переходу через залізницю в продовження Старокостянтинівського шосе в м. Хмельницькому</t>
  </si>
  <si>
    <t xml:space="preserve"> Нове будівництво вулиці Лісогринівецької (від вул. Степана Бандери до Старокостянтинівського шосе) в м. Хмельницькому, в т.ч. виготовлення проєктно-кошторисної документації</t>
  </si>
  <si>
    <t>Нове будівництво вулиці Гетьманської у м. Хмельницькому</t>
  </si>
  <si>
    <t>Нове будівництво проїзду від вулиці Січових стрільців до вулиці Гетьманська у м. Хмельницькому</t>
  </si>
  <si>
    <t>Нове будівництво проїзду між земельними ділянками 6810100000:17:004:0102 та 6810100000:17:004:0005  до вулиці Гетьманської у м. Хмельницькому</t>
  </si>
  <si>
    <t>Розроблення проектної документації по об’єкту «Нове будівництво КНС та двох напірних колекторів з мережами каналізації та водопроводу в районі вул. Західно - Окружної до вул. Степана Бандери в м. Хмельницькому</t>
  </si>
  <si>
    <t xml:space="preserve"> Програма створення та розвитку індустріального парку "Хмельницький"</t>
  </si>
  <si>
    <t>Програма розвитку та організації надання адміністративних послуг на території Хмельницької міської територіальної громади на 2023 рік", затвердженої рішенням сесії Хмельницької міської ради від 28.07.2023 № 20</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</si>
  <si>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2023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позачергової двадцять другої сесії Хмельницької міської ради від 21.12.2022 № 8 "Про затвердження Програми економічного і соціального розвитку Хмельницької міської територіальної громади на 2023 рік", програма створення та розвитку індустріального парку "Хмельницький", затверджена рішенням сесії Хмельницької міської ради від 11.04.2018 № 11, Програма розвитку та організації надання адміністративних послуг на території Хмельницької міської територіальної громади на 2023 рік", затверджена рішенням сесії Хмельницької міської ради від 28.07.2023 № 20, Рішення позачергової двадцять другої сесії  Хмельницької міської ради від 21.12.2022  № 12 </t>
    </r>
    <r>
      <rPr>
        <sz val="12"/>
        <color indexed="8"/>
        <rFont val="Times New Roman"/>
        <family val="1"/>
        <charset val="204"/>
      </rPr>
      <t xml:space="preserve"> "Про бюджет Хмельницької міської територіальної громади на 2023 рік", рішення сесії Хмельницької міської ради від 28.03.2023  № 8  "Про внесення змін до бюджету Хмельницької міської територіальної громади на 2023 рік", рішення сесії Хмельницької міської ради в</t>
    </r>
    <r>
      <rPr>
        <sz val="12"/>
        <rFont val="Times New Roman"/>
        <family val="1"/>
        <charset val="204"/>
      </rPr>
      <t>ід 28.07.2023  № 7 "П</t>
    </r>
    <r>
      <rPr>
        <sz val="12"/>
        <color indexed="8"/>
        <rFont val="Times New Roman"/>
        <family val="1"/>
        <charset val="204"/>
      </rPr>
      <t>ро внесення змін до бюджету Хмельницької міської територіальної громади на 2023 рік", рішення сесії Хмельницької міської ради від 10.11.2023  № 5 "Про внесення змін до бюджету Хмельницької міської територіальної громади на 2023 рік".</t>
    </r>
  </si>
  <si>
    <t>Нове будівництво споруди цивільного захисту на земельній ділянці по вул. Прибузькій, 5/1А  в м. Хмельницькому</t>
  </si>
  <si>
    <t>Обсяг бюджетних призначень / бюджетних асигнувань - 45 345 685 гривень, у тому числі загального фонду - _____гривень та спеціального фонду -  45 345 685 гривень.</t>
  </si>
  <si>
    <t>Дата погодження  23.11.2023</t>
  </si>
  <si>
    <t>від 23.11. 2023 №18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</si>
</sst>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4" x14ac:knownFonts="1">
    <font>
      <sz val="11"/>
      <color theme="1"/>
      <name val="Calibri"/>
      <family val="2"/>
      <charset val="204"/>
      <scheme val="minor"/>
    </font>
    <font>
      <sz val="11"/>
      <color indexed="8"/>
      <name val="Calibri"/>
      <family val="2"/>
      <charset val="204"/>
    </font>
    <font>
      <sz val="12"/>
      <color indexed="8"/>
      <name val="Times New Roman"/>
      <family val="1"/>
      <charset val="204"/>
    </font>
    <font>
      <sz val="10"/>
      <name val="Arial Cyr"/>
      <family val="2"/>
      <charset val="204"/>
    </font>
    <font>
      <b/>
      <sz val="10"/>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2"/>
      <name val="Times New Roman"/>
      <family val="1"/>
      <charset val="204"/>
    </font>
    <font>
      <sz val="10"/>
      <name val="Times New Roman"/>
      <family val="1"/>
      <charset val="204"/>
    </font>
    <font>
      <sz val="10"/>
      <name val="Arial"/>
      <family val="2"/>
      <charset val="204"/>
    </font>
    <font>
      <sz val="10"/>
      <name val="Helv"/>
      <charset val="204"/>
    </font>
    <font>
      <sz val="10"/>
      <name val="Courier New"/>
      <family val="3"/>
      <charset val="204"/>
    </font>
    <font>
      <b/>
      <sz val="18"/>
      <color indexed="62"/>
      <name val="Cambria"/>
      <family val="2"/>
      <charset val="204"/>
    </font>
    <font>
      <sz val="11"/>
      <color indexed="19"/>
      <name val="Calibri"/>
      <family val="2"/>
      <charset val="204"/>
    </font>
    <font>
      <sz val="10"/>
      <color indexed="8"/>
      <name val="Arial"/>
      <family val="2"/>
      <charset val="204"/>
    </font>
    <font>
      <u/>
      <sz val="10"/>
      <color indexed="12"/>
      <name val="Arial Cyr"/>
      <charset val="204"/>
    </font>
    <font>
      <b/>
      <sz val="11"/>
      <color indexed="8"/>
      <name val="Times New Roman"/>
      <family val="1"/>
      <charset val="204"/>
    </font>
    <font>
      <sz val="8"/>
      <name val="Times New Roman"/>
      <family val="1"/>
      <charset val="204"/>
    </font>
    <font>
      <sz val="11"/>
      <color theme="1"/>
      <name val="Calibri"/>
      <family val="2"/>
      <charset val="204"/>
      <scheme val="minor"/>
    </font>
    <font>
      <sz val="11"/>
      <color theme="1"/>
      <name val="Calibri"/>
      <family val="2"/>
      <scheme val="minor"/>
    </font>
    <font>
      <sz val="10"/>
      <color theme="1"/>
      <name val="Calibri"/>
      <family val="2"/>
      <charset val="204"/>
      <scheme val="minor"/>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1"/>
      <name val="Times New Roman"/>
      <family val="1"/>
      <charset val="204"/>
    </font>
    <font>
      <sz val="12"/>
      <color theme="0"/>
      <name val="Times New Roman"/>
      <family val="1"/>
      <charset val="204"/>
    </font>
    <font>
      <b/>
      <sz val="11"/>
      <color rgb="FF000000"/>
      <name val="Times New Roman"/>
      <family val="1"/>
      <charset val="204"/>
    </font>
    <font>
      <sz val="8"/>
      <color theme="1"/>
      <name val="Times New Roman"/>
      <family val="1"/>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0"/>
        <bgColor rgb="FFFFFFCC"/>
      </patternFill>
    </fill>
  </fills>
  <borders count="16">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1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s>
  <cellStyleXfs count="12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1" fillId="0" borderId="0"/>
    <xf numFmtId="0" fontId="23" fillId="0" borderId="0"/>
    <xf numFmtId="0" fontId="3" fillId="0" borderId="0"/>
    <xf numFmtId="0" fontId="20" fillId="0" borderId="0"/>
    <xf numFmtId="0" fontId="3" fillId="0" borderId="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7" borderId="1" applyNumberFormat="0" applyAlignment="0" applyProtection="0"/>
    <xf numFmtId="0" fontId="6" fillId="20" borderId="1" applyNumberFormat="0" applyAlignment="0" applyProtection="0"/>
    <xf numFmtId="0" fontId="7" fillId="21" borderId="2" applyNumberFormat="0" applyAlignment="0" applyProtection="0"/>
    <xf numFmtId="0" fontId="8" fillId="21" borderId="1" applyNumberFormat="0" applyAlignment="0" applyProtection="0"/>
    <xf numFmtId="0" fontId="29" fillId="0" borderId="0" applyNumberFormat="0" applyFill="0" applyBorder="0" applyAlignment="0" applyProtection="0">
      <alignment vertical="top"/>
      <protection locked="0"/>
    </xf>
    <xf numFmtId="0" fontId="19" fillId="6"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0" fillId="0" borderId="0"/>
    <xf numFmtId="0" fontId="20" fillId="0" borderId="0"/>
    <xf numFmtId="0" fontId="20" fillId="0" borderId="0"/>
    <xf numFmtId="0" fontId="33" fillId="0" borderId="0"/>
    <xf numFmtId="0" fontId="25" fillId="0" borderId="0"/>
    <xf numFmtId="0" fontId="23" fillId="0" borderId="0"/>
    <xf numFmtId="0" fontId="34" fillId="0" borderId="0"/>
    <xf numFmtId="0" fontId="34" fillId="0" borderId="0"/>
    <xf numFmtId="0" fontId="23" fillId="0" borderId="0"/>
    <xf numFmtId="0" fontId="3"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0" fillId="0" borderId="0"/>
    <xf numFmtId="0" fontId="20" fillId="0" borderId="0"/>
    <xf numFmtId="0" fontId="20" fillId="0" borderId="0"/>
    <xf numFmtId="0" fontId="34" fillId="0" borderId="0"/>
    <xf numFmtId="0" fontId="34" fillId="0" borderId="0"/>
    <xf numFmtId="0" fontId="34" fillId="0" borderId="0"/>
    <xf numFmtId="0" fontId="34" fillId="0" borderId="0"/>
    <xf numFmtId="0" fontId="20" fillId="0" borderId="0"/>
    <xf numFmtId="0" fontId="20" fillId="0" borderId="0"/>
    <xf numFmtId="0" fontId="20" fillId="0" borderId="0"/>
    <xf numFmtId="0" fontId="20" fillId="0" borderId="0"/>
    <xf numFmtId="0" fontId="25" fillId="0" borderId="0"/>
    <xf numFmtId="0" fontId="25" fillId="0" borderId="0"/>
    <xf numFmtId="0" fontId="25" fillId="0" borderId="0"/>
    <xf numFmtId="0" fontId="25" fillId="0" borderId="0"/>
    <xf numFmtId="0" fontId="25" fillId="0" borderId="0"/>
    <xf numFmtId="0" fontId="17" fillId="0" borderId="6" applyNumberFormat="0" applyFill="0" applyAlignment="0" applyProtection="0"/>
    <xf numFmtId="0" fontId="18" fillId="0" borderId="7" applyNumberFormat="0" applyFill="0" applyAlignment="0" applyProtection="0"/>
    <xf numFmtId="0" fontId="12" fillId="0" borderId="8" applyNumberFormat="0" applyFill="0" applyAlignment="0" applyProtection="0"/>
    <xf numFmtId="0" fontId="13" fillId="22" borderId="9" applyNumberFormat="0" applyAlignment="0" applyProtection="0"/>
    <xf numFmtId="0" fontId="13" fillId="22" borderId="9" applyNumberFormat="0" applyAlignment="0" applyProtection="0"/>
    <xf numFmtId="0" fontId="14" fillId="0" borderId="0" applyNumberFormat="0" applyFill="0" applyBorder="0" applyAlignment="0" applyProtection="0"/>
    <xf numFmtId="0" fontId="26" fillId="0" borderId="0" applyNumberFormat="0" applyFill="0" applyBorder="0" applyAlignment="0" applyProtection="0"/>
    <xf numFmtId="0" fontId="20" fillId="0" borderId="0"/>
    <xf numFmtId="0" fontId="20" fillId="0" borderId="0"/>
    <xf numFmtId="0" fontId="22" fillId="0" borderId="0"/>
    <xf numFmtId="0" fontId="20" fillId="0" borderId="0"/>
    <xf numFmtId="0" fontId="28" fillId="0" borderId="0"/>
    <xf numFmtId="0" fontId="20" fillId="0" borderId="0"/>
    <xf numFmtId="0" fontId="3" fillId="0" borderId="0"/>
    <xf numFmtId="0" fontId="32" fillId="0" borderId="0"/>
    <xf numFmtId="0" fontId="1" fillId="0" borderId="0"/>
    <xf numFmtId="0" fontId="21" fillId="0" borderId="0"/>
    <xf numFmtId="0" fontId="22" fillId="0" borderId="0"/>
    <xf numFmtId="0" fontId="33" fillId="0" borderId="0"/>
    <xf numFmtId="0" fontId="23" fillId="0" borderId="0"/>
    <xf numFmtId="0" fontId="20" fillId="0" borderId="0"/>
    <xf numFmtId="0" fontId="1" fillId="0" borderId="0"/>
    <xf numFmtId="0" fontId="1" fillId="0" borderId="0"/>
    <xf numFmtId="0" fontId="21" fillId="0" borderId="0"/>
    <xf numFmtId="0" fontId="21" fillId="0" borderId="0"/>
    <xf numFmtId="0" fontId="24" fillId="0" borderId="0"/>
    <xf numFmtId="0" fontId="20" fillId="0" borderId="0"/>
    <xf numFmtId="0" fontId="15" fillId="3" borderId="0" applyNumberFormat="0" applyBorder="0" applyAlignment="0" applyProtection="0"/>
    <xf numFmtId="0" fontId="16" fillId="0" borderId="0" applyNumberFormat="0" applyFill="0" applyBorder="0" applyAlignment="0" applyProtection="0"/>
    <xf numFmtId="0" fontId="1" fillId="23" borderId="10" applyNumberFormat="0" applyFont="0" applyAlignment="0" applyProtection="0"/>
    <xf numFmtId="0" fontId="27" fillId="20" borderId="0" applyNumberFormat="0" applyBorder="0" applyAlignment="0" applyProtection="0"/>
    <xf numFmtId="0" fontId="24" fillId="0" borderId="0"/>
    <xf numFmtId="0" fontId="18" fillId="0" borderId="0" applyNumberFormat="0" applyFill="0" applyBorder="0" applyAlignment="0" applyProtection="0"/>
    <xf numFmtId="0" fontId="18" fillId="0" borderId="0" applyNumberFormat="0" applyFill="0" applyBorder="0" applyAlignment="0" applyProtection="0"/>
  </cellStyleXfs>
  <cellXfs count="95">
    <xf numFmtId="0" fontId="0" fillId="0" borderId="0" xfId="0"/>
    <xf numFmtId="0" fontId="35" fillId="0" borderId="0" xfId="0" applyFont="1" applyAlignment="1">
      <alignment vertical="center" wrapText="1"/>
    </xf>
    <xf numFmtId="0" fontId="35" fillId="0" borderId="0" xfId="0" applyFont="1" applyAlignment="1">
      <alignment horizontal="center" vertical="center" wrapText="1"/>
    </xf>
    <xf numFmtId="0" fontId="36" fillId="0" borderId="0" xfId="0" applyFont="1"/>
    <xf numFmtId="0" fontId="35" fillId="0" borderId="12" xfId="0" applyFont="1" applyBorder="1" applyAlignment="1">
      <alignment horizontal="center" vertical="center" wrapText="1"/>
    </xf>
    <xf numFmtId="0" fontId="35" fillId="0" borderId="12" xfId="0" applyFont="1" applyBorder="1" applyAlignment="1">
      <alignment vertical="center" wrapText="1"/>
    </xf>
    <xf numFmtId="0" fontId="36" fillId="0" borderId="0" xfId="0" applyFont="1" applyBorder="1" applyAlignment="1"/>
    <xf numFmtId="0" fontId="35" fillId="0" borderId="11" xfId="0" applyFont="1" applyBorder="1" applyAlignment="1">
      <alignment vertical="center" wrapText="1"/>
    </xf>
    <xf numFmtId="0" fontId="35" fillId="0" borderId="0" xfId="0" applyFont="1" applyAlignment="1">
      <alignment horizontal="left" vertical="center" wrapText="1"/>
    </xf>
    <xf numFmtId="0" fontId="35" fillId="0" borderId="12" xfId="0" applyFont="1" applyBorder="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center"/>
    </xf>
    <xf numFmtId="0" fontId="35" fillId="0" borderId="0" xfId="0" applyFont="1" applyAlignment="1">
      <alignment horizontal="left" vertical="center"/>
    </xf>
    <xf numFmtId="0" fontId="38" fillId="0" borderId="0" xfId="0" applyFont="1" applyAlignment="1">
      <alignment vertical="center"/>
    </xf>
    <xf numFmtId="0" fontId="38" fillId="0" borderId="0" xfId="0" applyFont="1"/>
    <xf numFmtId="0" fontId="35" fillId="0" borderId="12" xfId="0" applyFont="1" applyBorder="1" applyAlignment="1">
      <alignment horizontal="center" vertical="center" wrapText="1"/>
    </xf>
    <xf numFmtId="0" fontId="2" fillId="24" borderId="12" xfId="0" applyFont="1" applyFill="1" applyBorder="1" applyAlignment="1">
      <alignment horizontal="center" vertical="center" wrapText="1"/>
    </xf>
    <xf numFmtId="0" fontId="36" fillId="0" borderId="12" xfId="0" applyFont="1" applyBorder="1" applyAlignment="1"/>
    <xf numFmtId="0" fontId="40" fillId="0" borderId="0" xfId="0" applyFont="1"/>
    <xf numFmtId="0" fontId="35" fillId="0" borderId="12" xfId="0" applyFont="1" applyBorder="1" applyAlignment="1">
      <alignment horizontal="center" vertical="center" wrapText="1"/>
    </xf>
    <xf numFmtId="0" fontId="35" fillId="0" borderId="0" xfId="0" applyFont="1" applyAlignment="1">
      <alignment vertical="center" wrapText="1"/>
    </xf>
    <xf numFmtId="0" fontId="37" fillId="0" borderId="0" xfId="0" applyFont="1" applyAlignment="1">
      <alignment horizontal="center" vertical="top" wrapText="1"/>
    </xf>
    <xf numFmtId="0" fontId="35" fillId="0" borderId="0" xfId="0" applyFont="1" applyAlignment="1">
      <alignment vertical="center" wrapText="1"/>
    </xf>
    <xf numFmtId="1" fontId="35" fillId="0" borderId="12" xfId="0" applyNumberFormat="1" applyFont="1" applyBorder="1" applyAlignment="1">
      <alignment horizontal="center" vertical="center" wrapText="1"/>
    </xf>
    <xf numFmtId="0" fontId="41" fillId="0" borderId="12" xfId="0" applyFont="1" applyBorder="1" applyAlignment="1">
      <alignment horizontal="center" vertical="center" wrapText="1"/>
    </xf>
    <xf numFmtId="0" fontId="40" fillId="0" borderId="12" xfId="0" applyFont="1" applyFill="1" applyBorder="1" applyAlignment="1">
      <alignment horizontal="center" vertical="center" wrapText="1"/>
    </xf>
    <xf numFmtId="0" fontId="4" fillId="0" borderId="13" xfId="23" applyFont="1" applyBorder="1" applyAlignment="1">
      <alignment horizontal="left" vertical="center" wrapText="1"/>
    </xf>
    <xf numFmtId="0" fontId="4" fillId="0" borderId="12" xfId="23" applyFont="1" applyBorder="1" applyAlignment="1">
      <alignment horizontal="left" vertical="center" wrapText="1"/>
    </xf>
    <xf numFmtId="0" fontId="39" fillId="0" borderId="11" xfId="0" applyFont="1" applyBorder="1" applyAlignment="1">
      <alignment horizontal="center" vertical="center" wrapText="1"/>
    </xf>
    <xf numFmtId="49" fontId="39" fillId="0" borderId="11" xfId="0" applyNumberFormat="1"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horizontal="center" vertical="center" wrapText="1"/>
    </xf>
    <xf numFmtId="176" fontId="35" fillId="0" borderId="12" xfId="0" applyNumberFormat="1" applyFont="1" applyBorder="1" applyAlignment="1">
      <alignment horizontal="center" vertical="center" wrapText="1"/>
    </xf>
    <xf numFmtId="0" fontId="41" fillId="0" borderId="12" xfId="0" applyFont="1" applyFill="1" applyBorder="1" applyAlignment="1">
      <alignment horizontal="center" vertical="center" wrapText="1"/>
    </xf>
    <xf numFmtId="0" fontId="35" fillId="0" borderId="12" xfId="0" applyFont="1" applyBorder="1" applyAlignment="1">
      <alignment horizontal="center" vertical="center" wrapText="1"/>
    </xf>
    <xf numFmtId="0" fontId="40" fillId="0" borderId="12" xfId="0" applyFont="1" applyBorder="1" applyAlignment="1">
      <alignment wrapText="1"/>
    </xf>
    <xf numFmtId="0" fontId="35" fillId="0" borderId="12" xfId="0" applyFont="1" applyBorder="1" applyAlignment="1">
      <alignment horizontal="center" vertical="center" wrapText="1"/>
    </xf>
    <xf numFmtId="0" fontId="35" fillId="0" borderId="12" xfId="0" applyFont="1" applyBorder="1" applyAlignment="1">
      <alignment horizontal="center" vertical="center" wrapText="1"/>
    </xf>
    <xf numFmtId="0" fontId="4" fillId="0" borderId="12" xfId="23" applyFont="1" applyFill="1" applyBorder="1" applyAlignment="1">
      <alignment horizontal="left" vertical="center" wrapText="1"/>
    </xf>
    <xf numFmtId="0" fontId="39" fillId="0" borderId="11" xfId="0" applyFont="1" applyBorder="1" applyAlignment="1">
      <alignment horizontal="center" vertical="center" wrapText="1"/>
    </xf>
    <xf numFmtId="0" fontId="35" fillId="0" borderId="12" xfId="0" applyFont="1" applyBorder="1" applyAlignment="1">
      <alignment horizontal="center" vertical="center" wrapText="1"/>
    </xf>
    <xf numFmtId="3" fontId="35" fillId="25" borderId="12" xfId="0" applyNumberFormat="1" applyFont="1" applyFill="1" applyBorder="1" applyAlignment="1">
      <alignment horizontal="center" vertical="center" wrapText="1"/>
    </xf>
    <xf numFmtId="0" fontId="35" fillId="25" borderId="12" xfId="0" applyFont="1" applyFill="1" applyBorder="1" applyAlignment="1">
      <alignment horizontal="center" vertical="center" wrapText="1"/>
    </xf>
    <xf numFmtId="0" fontId="36" fillId="25" borderId="0" xfId="0" applyFont="1" applyFill="1"/>
    <xf numFmtId="0" fontId="4" fillId="0" borderId="12" xfId="119" applyFont="1" applyFill="1" applyBorder="1" applyAlignment="1">
      <alignment horizontal="left" vertical="center" wrapText="1"/>
    </xf>
    <xf numFmtId="0" fontId="4" fillId="25" borderId="12" xfId="119" applyFont="1" applyFill="1" applyBorder="1" applyAlignment="1">
      <alignment horizontal="left" vertical="center" wrapText="1"/>
    </xf>
    <xf numFmtId="0" fontId="35" fillId="0" borderId="12" xfId="0" applyFont="1" applyBorder="1" applyAlignment="1">
      <alignment horizontal="left" vertical="center" wrapText="1"/>
    </xf>
    <xf numFmtId="0" fontId="35" fillId="0" borderId="12" xfId="0" applyFont="1" applyBorder="1" applyAlignment="1">
      <alignment horizontal="center" vertical="center" wrapText="1"/>
    </xf>
    <xf numFmtId="0" fontId="35" fillId="0" borderId="12" xfId="0" applyFont="1" applyBorder="1" applyAlignment="1">
      <alignment horizontal="center" vertical="center" wrapText="1"/>
    </xf>
    <xf numFmtId="0" fontId="4" fillId="0" borderId="12" xfId="21" applyFont="1" applyBorder="1" applyAlignment="1">
      <alignment horizontal="left" vertical="center" wrapText="1"/>
    </xf>
    <xf numFmtId="0" fontId="35" fillId="0" borderId="12" xfId="0" applyFont="1" applyBorder="1" applyAlignment="1">
      <alignment horizontal="center" vertical="center" wrapText="1"/>
    </xf>
    <xf numFmtId="1" fontId="40" fillId="0" borderId="12" xfId="0" applyNumberFormat="1" applyFont="1" applyFill="1" applyBorder="1" applyAlignment="1">
      <alignment horizontal="center" vertical="center" wrapText="1"/>
    </xf>
    <xf numFmtId="3" fontId="35" fillId="0" borderId="12" xfId="0" applyNumberFormat="1" applyFont="1" applyBorder="1" applyAlignment="1">
      <alignment horizontal="center" vertical="center" wrapText="1"/>
    </xf>
    <xf numFmtId="0" fontId="35" fillId="0" borderId="12" xfId="0" applyFont="1" applyBorder="1" applyAlignment="1">
      <alignment horizontal="center" vertical="center" wrapText="1"/>
    </xf>
    <xf numFmtId="0" fontId="39" fillId="0" borderId="0" xfId="0" applyFont="1" applyAlignment="1">
      <alignment horizontal="center" vertical="center"/>
    </xf>
    <xf numFmtId="0" fontId="4" fillId="0" borderId="0" xfId="0" applyFont="1" applyFill="1" applyBorder="1" applyAlignment="1">
      <alignment vertical="center" wrapText="1"/>
    </xf>
    <xf numFmtId="0" fontId="30" fillId="24" borderId="12" xfId="0" applyFont="1" applyFill="1" applyBorder="1" applyAlignment="1">
      <alignment horizontal="left" vertical="center" wrapText="1"/>
    </xf>
    <xf numFmtId="0" fontId="42" fillId="0" borderId="12" xfId="0" applyFont="1" applyBorder="1" applyAlignment="1">
      <alignment horizontal="center" vertical="center" wrapText="1"/>
    </xf>
    <xf numFmtId="0" fontId="4" fillId="25" borderId="15" xfId="118" applyFont="1" applyFill="1" applyBorder="1" applyAlignment="1">
      <alignment horizontal="left" vertical="center" wrapText="1"/>
    </xf>
    <xf numFmtId="0" fontId="35" fillId="0" borderId="12"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horizontal="center" vertical="center" wrapText="1"/>
    </xf>
    <xf numFmtId="0" fontId="36" fillId="0" borderId="0" xfId="0" applyFont="1" applyBorder="1"/>
    <xf numFmtId="0" fontId="42" fillId="26" borderId="12" xfId="0" applyFont="1" applyFill="1" applyBorder="1" applyAlignment="1">
      <alignment horizontal="left" vertical="center" wrapText="1"/>
    </xf>
    <xf numFmtId="0" fontId="40" fillId="25" borderId="12" xfId="0" applyFont="1" applyFill="1" applyBorder="1" applyAlignment="1">
      <alignment horizontal="center" vertical="center" wrapText="1"/>
    </xf>
    <xf numFmtId="0" fontId="35" fillId="0" borderId="12" xfId="0" applyFont="1" applyBorder="1" applyAlignment="1">
      <alignment horizontal="center" vertical="center" wrapText="1"/>
    </xf>
    <xf numFmtId="0" fontId="21" fillId="0" borderId="12" xfId="79" applyFont="1" applyBorder="1" applyAlignment="1">
      <alignment wrapText="1"/>
    </xf>
    <xf numFmtId="0" fontId="35" fillId="25" borderId="0" xfId="0" applyFont="1" applyFill="1" applyBorder="1" applyAlignment="1">
      <alignment horizontal="center" vertical="center" wrapText="1"/>
    </xf>
    <xf numFmtId="0" fontId="35" fillId="0" borderId="12" xfId="0" applyFont="1" applyBorder="1" applyAlignment="1">
      <alignment horizontal="center" vertical="center" wrapText="1"/>
    </xf>
    <xf numFmtId="0" fontId="35" fillId="25" borderId="12" xfId="0" applyFont="1" applyFill="1" applyBorder="1" applyAlignment="1">
      <alignment vertical="center" wrapText="1"/>
    </xf>
    <xf numFmtId="0" fontId="40" fillId="25" borderId="12" xfId="0" applyFont="1" applyFill="1" applyBorder="1" applyAlignment="1">
      <alignment wrapText="1"/>
    </xf>
    <xf numFmtId="3" fontId="31" fillId="25" borderId="0" xfId="0" applyNumberFormat="1" applyFont="1" applyFill="1"/>
    <xf numFmtId="0" fontId="4" fillId="25" borderId="12" xfId="0" applyFont="1" applyFill="1" applyBorder="1" applyAlignment="1">
      <alignment vertical="center" wrapText="1"/>
    </xf>
    <xf numFmtId="0" fontId="35" fillId="0" borderId="0" xfId="0" applyFont="1" applyAlignment="1">
      <alignment horizontal="center" vertical="center" wrapText="1"/>
    </xf>
    <xf numFmtId="0" fontId="35" fillId="0" borderId="12" xfId="0" applyFont="1" applyBorder="1" applyAlignment="1">
      <alignment horizontal="center" vertical="center" wrapText="1"/>
    </xf>
    <xf numFmtId="0" fontId="39" fillId="0" borderId="0" xfId="0" applyFont="1" applyAlignment="1">
      <alignment horizontal="left" vertical="center" wrapText="1"/>
    </xf>
    <xf numFmtId="0" fontId="35" fillId="0" borderId="0" xfId="0" applyFont="1" applyAlignment="1">
      <alignment horizontal="left" vertical="center" wrapText="1"/>
    </xf>
    <xf numFmtId="0" fontId="36" fillId="0" borderId="12" xfId="0" applyFont="1" applyBorder="1" applyAlignment="1">
      <alignment horizontal="left"/>
    </xf>
    <xf numFmtId="0" fontId="35" fillId="0" borderId="0" xfId="0" applyFont="1" applyFill="1" applyAlignment="1">
      <alignment horizontal="left" vertical="center" wrapText="1"/>
    </xf>
    <xf numFmtId="0" fontId="36" fillId="0" borderId="11" xfId="0" applyFont="1" applyBorder="1" applyAlignment="1">
      <alignment horizontal="center"/>
    </xf>
    <xf numFmtId="0" fontId="40" fillId="0" borderId="0" xfId="0" applyFont="1" applyAlignment="1">
      <alignment horizontal="left" wrapText="1"/>
    </xf>
    <xf numFmtId="0" fontId="35" fillId="0" borderId="12" xfId="0" applyFont="1" applyBorder="1" applyAlignment="1">
      <alignment horizontal="left" vertical="center" wrapText="1"/>
    </xf>
    <xf numFmtId="0" fontId="39" fillId="0" borderId="0" xfId="0" applyFont="1" applyBorder="1" applyAlignment="1">
      <alignment horizontal="center" vertical="center" wrapText="1"/>
    </xf>
    <xf numFmtId="0" fontId="37" fillId="0" borderId="0" xfId="0" applyFont="1" applyBorder="1" applyAlignment="1">
      <alignment horizontal="center" vertical="top" wrapText="1"/>
    </xf>
    <xf numFmtId="0" fontId="39" fillId="0" borderId="0" xfId="0" applyFont="1" applyAlignment="1">
      <alignment horizontal="center" vertical="center"/>
    </xf>
    <xf numFmtId="0" fontId="39" fillId="0" borderId="11" xfId="0" applyFont="1" applyBorder="1" applyAlignment="1">
      <alignment horizontal="center" vertical="center" wrapText="1"/>
    </xf>
    <xf numFmtId="0" fontId="36" fillId="0" borderId="11" xfId="0" applyFont="1" applyBorder="1" applyAlignment="1">
      <alignment horizontal="center" wrapText="1"/>
    </xf>
    <xf numFmtId="0" fontId="35" fillId="25" borderId="0" xfId="0" applyFont="1" applyFill="1" applyBorder="1" applyAlignment="1">
      <alignment horizontal="center" vertical="center" wrapText="1"/>
    </xf>
    <xf numFmtId="0" fontId="43" fillId="0" borderId="0" xfId="0" applyFont="1" applyAlignment="1">
      <alignment horizontal="left" vertical="top" wrapText="1"/>
    </xf>
    <xf numFmtId="0" fontId="43" fillId="0" borderId="0" xfId="0" applyFont="1" applyAlignment="1">
      <alignment horizontal="left" vertical="top"/>
    </xf>
    <xf numFmtId="0" fontId="37" fillId="0" borderId="14" xfId="0" applyFont="1" applyBorder="1" applyAlignment="1">
      <alignment horizontal="center" vertical="top" wrapText="1"/>
    </xf>
    <xf numFmtId="0" fontId="35" fillId="0" borderId="0" xfId="0" applyFont="1" applyBorder="1" applyAlignment="1">
      <alignment horizontal="left" vertical="top" wrapText="1"/>
    </xf>
    <xf numFmtId="0" fontId="35" fillId="0" borderId="0" xfId="0" applyFont="1" applyAlignment="1">
      <alignment horizontal="left" wrapText="1"/>
    </xf>
  </cellXfs>
  <cellStyles count="127">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Excel Built-in Normal" xfId="19"/>
    <cellStyle name="Excel Built-in Normal 2" xfId="20"/>
    <cellStyle name="Excel Built-in Обычный_УКБ до бюджету 2016р ост" xfId="21"/>
    <cellStyle name="Normal_meresha_07" xfId="22"/>
    <cellStyle name="TableStyleLight1" xfId="23"/>
    <cellStyle name="Акцент1" xfId="24"/>
    <cellStyle name="Акцент2" xfId="25"/>
    <cellStyle name="Акцент3" xfId="26"/>
    <cellStyle name="Акцент4" xfId="27"/>
    <cellStyle name="Акцент5" xfId="28"/>
    <cellStyle name="Акцент6" xfId="29"/>
    <cellStyle name="Ввід 2" xfId="30"/>
    <cellStyle name="Ввід 3" xfId="31"/>
    <cellStyle name="Вывод" xfId="32"/>
    <cellStyle name="Вычисление" xfId="33"/>
    <cellStyle name="Гіперпосилання 2" xfId="34"/>
    <cellStyle name="Добре" xfId="35"/>
    <cellStyle name="Заголовок 1 2" xfId="36"/>
    <cellStyle name="Заголовок 2 2" xfId="37"/>
    <cellStyle name="Заголовок 3 2" xfId="38"/>
    <cellStyle name="Заголовок 4 2" xfId="39"/>
    <cellStyle name="Звичайний" xfId="0" builtinId="0"/>
    <cellStyle name="Звичайний 10" xfId="40"/>
    <cellStyle name="Звичайний 11" xfId="41"/>
    <cellStyle name="Звичайний 12" xfId="42"/>
    <cellStyle name="Звичайний 13" xfId="43"/>
    <cellStyle name="Звичайний 14" xfId="44"/>
    <cellStyle name="Звичайний 15" xfId="45"/>
    <cellStyle name="Звичайний 16" xfId="46"/>
    <cellStyle name="Звичайний 17" xfId="47"/>
    <cellStyle name="Звичайний 18" xfId="48"/>
    <cellStyle name="Звичайний 19" xfId="49"/>
    <cellStyle name="Звичайний 2" xfId="50"/>
    <cellStyle name="Звичайний 2 2" xfId="51"/>
    <cellStyle name="Звичайний 2 2 2" xfId="52"/>
    <cellStyle name="Звичайний 2 3" xfId="53"/>
    <cellStyle name="Звичайний 20" xfId="54"/>
    <cellStyle name="Звичайний 21" xfId="55"/>
    <cellStyle name="Звичайний 22" xfId="56"/>
    <cellStyle name="Звичайний 23" xfId="57"/>
    <cellStyle name="Звичайний 24" xfId="58"/>
    <cellStyle name="Звичайний 25" xfId="59"/>
    <cellStyle name="Звичайний 26" xfId="60"/>
    <cellStyle name="Звичайний 27" xfId="61"/>
    <cellStyle name="Звичайний 27 2" xfId="62"/>
    <cellStyle name="Звичайний 27 2 2" xfId="63"/>
    <cellStyle name="Звичайний 27 2 3" xfId="64"/>
    <cellStyle name="Звичайний 27 3" xfId="65"/>
    <cellStyle name="Звичайний 27 3 2" xfId="66"/>
    <cellStyle name="Звичайний 27 3 3" xfId="67"/>
    <cellStyle name="Звичайний 27 3 4" xfId="68"/>
    <cellStyle name="Звичайний 27 4" xfId="69"/>
    <cellStyle name="Звичайний 27 4 2" xfId="70"/>
    <cellStyle name="Звичайний 27 5" xfId="71"/>
    <cellStyle name="Звичайний 27 6" xfId="72"/>
    <cellStyle name="Звичайний 28" xfId="73"/>
    <cellStyle name="Звичайний 29" xfId="74"/>
    <cellStyle name="Звичайний 29 2" xfId="75"/>
    <cellStyle name="Звичайний 29 2 2" xfId="76"/>
    <cellStyle name="Звичайний 3" xfId="77"/>
    <cellStyle name="Звичайний 3 2" xfId="78"/>
    <cellStyle name="Звичайний 3 2 2" xfId="79"/>
    <cellStyle name="Звичайний 30" xfId="80"/>
    <cellStyle name="Звичайний 30 2" xfId="81"/>
    <cellStyle name="Звичайний 31" xfId="82"/>
    <cellStyle name="Звичайний 32" xfId="83"/>
    <cellStyle name="Звичайний 33" xfId="84"/>
    <cellStyle name="Звичайний 4" xfId="85"/>
    <cellStyle name="Звичайний 4 2" xfId="86"/>
    <cellStyle name="Звичайний 4 2 2" xfId="87"/>
    <cellStyle name="Звичайний 5" xfId="88"/>
    <cellStyle name="Звичайний 6" xfId="89"/>
    <cellStyle name="Звичайний 7" xfId="90"/>
    <cellStyle name="Звичайний 8" xfId="91"/>
    <cellStyle name="Звичайний 9" xfId="92"/>
    <cellStyle name="Зв'язана клітинка 2" xfId="93"/>
    <cellStyle name="Зв'язана клітинка 3" xfId="94"/>
    <cellStyle name="Итог" xfId="95"/>
    <cellStyle name="Контрольна клітинка 2" xfId="96"/>
    <cellStyle name="Контрольна клітинка 3" xfId="97"/>
    <cellStyle name="Назва 2" xfId="98"/>
    <cellStyle name="Назва 3" xfId="99"/>
    <cellStyle name="Обычный 2" xfId="100"/>
    <cellStyle name="Обычный 2 2" xfId="101"/>
    <cellStyle name="Обычный 2 2 2" xfId="102"/>
    <cellStyle name="Обычный 2 2 3" xfId="103"/>
    <cellStyle name="Обычный 2 3" xfId="104"/>
    <cellStyle name="Обычный 2 3 2" xfId="105"/>
    <cellStyle name="Обычный 2 4" xfId="106"/>
    <cellStyle name="Обычный 2 5" xfId="107"/>
    <cellStyle name="Обычный 3" xfId="108"/>
    <cellStyle name="Обычный 3 2" xfId="109"/>
    <cellStyle name="Обычный 3 3" xfId="110"/>
    <cellStyle name="Обычный 4" xfId="111"/>
    <cellStyle name="Обычный 4 2" xfId="112"/>
    <cellStyle name="Обычный 4 3" xfId="113"/>
    <cellStyle name="Обычный 5" xfId="114"/>
    <cellStyle name="Обычный 6" xfId="115"/>
    <cellStyle name="Обычный 7" xfId="116"/>
    <cellStyle name="Обычный 8" xfId="117"/>
    <cellStyle name="Обычный_УЖКГ бюджет 2016 Після Ямчука 2" xfId="118"/>
    <cellStyle name="Обычный_УКБ до бюджету 2016р ост 2" xfId="119"/>
    <cellStyle name="Плохой" xfId="120"/>
    <cellStyle name="Пояснение" xfId="121"/>
    <cellStyle name="Примечание" xfId="122"/>
    <cellStyle name="Середній" xfId="123"/>
    <cellStyle name="Стиль 1" xfId="124"/>
    <cellStyle name="Текст попередження 2" xfId="125"/>
    <cellStyle name="Текст попередження 3" xfId="1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5"/>
  <sheetViews>
    <sheetView tabSelected="1" view="pageBreakPreview" zoomScaleNormal="100" zoomScaleSheetLayoutView="100" workbookViewId="0">
      <selection activeCell="E9" sqref="E9:G9"/>
    </sheetView>
  </sheetViews>
  <sheetFormatPr defaultColWidth="21.5703125" defaultRowHeight="15" x14ac:dyDescent="0.25"/>
  <cols>
    <col min="1" max="1" width="6.5703125" style="3" customWidth="1"/>
    <col min="2" max="2" width="58.140625" style="3" customWidth="1"/>
    <col min="3" max="3" width="26.140625" style="3" customWidth="1"/>
    <col min="4" max="4" width="23.42578125" style="3" customWidth="1"/>
    <col min="5" max="5" width="21.5703125" style="3"/>
    <col min="6" max="6" width="24.5703125" style="3" customWidth="1"/>
    <col min="7" max="7" width="31.42578125" style="3" customWidth="1"/>
    <col min="8" max="16384" width="21.5703125" style="3"/>
  </cols>
  <sheetData>
    <row r="1" spans="1:7" x14ac:dyDescent="0.25">
      <c r="F1" s="90" t="s">
        <v>39</v>
      </c>
      <c r="G1" s="91"/>
    </row>
    <row r="2" spans="1:7" x14ac:dyDescent="0.25">
      <c r="F2" s="91"/>
      <c r="G2" s="91"/>
    </row>
    <row r="3" spans="1:7" ht="28.5" customHeight="1" x14ac:dyDescent="0.25">
      <c r="F3" s="91"/>
      <c r="G3" s="91"/>
    </row>
    <row r="4" spans="1:7" ht="15.75" x14ac:dyDescent="0.25">
      <c r="A4" s="22"/>
      <c r="E4" s="22" t="s">
        <v>0</v>
      </c>
    </row>
    <row r="5" spans="1:7" ht="15.75" x14ac:dyDescent="0.25">
      <c r="A5" s="22"/>
      <c r="E5" s="94" t="s">
        <v>1</v>
      </c>
      <c r="F5" s="94"/>
      <c r="G5" s="94"/>
    </row>
    <row r="6" spans="1:7" ht="22.5" customHeight="1" x14ac:dyDescent="0.25">
      <c r="A6" s="22"/>
      <c r="B6" s="22"/>
      <c r="E6" s="88" t="s">
        <v>84</v>
      </c>
      <c r="F6" s="88"/>
      <c r="G6" s="88"/>
    </row>
    <row r="7" spans="1:7" ht="15" customHeight="1" x14ac:dyDescent="0.25">
      <c r="A7" s="22"/>
      <c r="E7" s="92" t="s">
        <v>2</v>
      </c>
      <c r="F7" s="92"/>
      <c r="G7" s="92"/>
    </row>
    <row r="8" spans="1:7" s="18" customFormat="1" ht="15" customHeight="1" x14ac:dyDescent="0.25">
      <c r="A8" s="22"/>
      <c r="E8" s="93" t="s">
        <v>129</v>
      </c>
      <c r="F8" s="93"/>
      <c r="G8" s="93"/>
    </row>
    <row r="9" spans="1:7" ht="15.75" x14ac:dyDescent="0.25">
      <c r="A9" s="22"/>
      <c r="E9" s="78"/>
      <c r="F9" s="78"/>
      <c r="G9" s="78"/>
    </row>
    <row r="10" spans="1:7" ht="15.75" x14ac:dyDescent="0.25">
      <c r="A10" s="86" t="s">
        <v>3</v>
      </c>
      <c r="B10" s="86"/>
      <c r="C10" s="86"/>
      <c r="D10" s="86"/>
      <c r="E10" s="86"/>
      <c r="F10" s="86"/>
      <c r="G10" s="86"/>
    </row>
    <row r="11" spans="1:7" ht="15.75" x14ac:dyDescent="0.25">
      <c r="A11" s="86" t="s">
        <v>101</v>
      </c>
      <c r="B11" s="86"/>
      <c r="C11" s="86"/>
      <c r="D11" s="86"/>
      <c r="E11" s="86"/>
      <c r="F11" s="86"/>
      <c r="G11" s="86"/>
    </row>
    <row r="12" spans="1:7" ht="15.75" x14ac:dyDescent="0.25">
      <c r="A12" s="54"/>
      <c r="B12" s="54"/>
      <c r="C12" s="54"/>
      <c r="D12" s="54"/>
      <c r="E12" s="54"/>
      <c r="F12" s="54"/>
      <c r="G12" s="54"/>
    </row>
    <row r="14" spans="1:7" ht="28.9" customHeight="1" x14ac:dyDescent="0.25">
      <c r="A14" s="75" t="s">
        <v>4</v>
      </c>
      <c r="B14" s="28">
        <v>1500000</v>
      </c>
      <c r="C14" s="84" t="s">
        <v>84</v>
      </c>
      <c r="D14" s="84"/>
      <c r="E14" s="84"/>
      <c r="F14" s="84"/>
      <c r="G14" s="29" t="s">
        <v>67</v>
      </c>
    </row>
    <row r="15" spans="1:7" x14ac:dyDescent="0.25">
      <c r="A15" s="75"/>
      <c r="B15" s="21" t="s">
        <v>68</v>
      </c>
      <c r="C15" s="85" t="s">
        <v>2</v>
      </c>
      <c r="D15" s="85"/>
      <c r="E15" s="85"/>
      <c r="F15" s="85"/>
      <c r="G15" s="21" t="s">
        <v>69</v>
      </c>
    </row>
    <row r="16" spans="1:7" ht="28.15" customHeight="1" x14ac:dyDescent="0.25">
      <c r="A16" s="75" t="s">
        <v>5</v>
      </c>
      <c r="B16" s="28">
        <v>1510000</v>
      </c>
      <c r="C16" s="84" t="s">
        <v>84</v>
      </c>
      <c r="D16" s="84"/>
      <c r="E16" s="84"/>
      <c r="F16" s="84"/>
      <c r="G16" s="29" t="s">
        <v>67</v>
      </c>
    </row>
    <row r="17" spans="1:7" x14ac:dyDescent="0.25">
      <c r="A17" s="75"/>
      <c r="B17" s="21" t="s">
        <v>68</v>
      </c>
      <c r="C17" s="85" t="s">
        <v>32</v>
      </c>
      <c r="D17" s="85"/>
      <c r="E17" s="85"/>
      <c r="F17" s="85"/>
      <c r="G17" s="21" t="s">
        <v>69</v>
      </c>
    </row>
    <row r="18" spans="1:7" ht="33" customHeight="1" x14ac:dyDescent="0.25">
      <c r="A18" s="75" t="s">
        <v>6</v>
      </c>
      <c r="B18" s="28">
        <v>1517330</v>
      </c>
      <c r="C18" s="29" t="s">
        <v>74</v>
      </c>
      <c r="D18" s="29" t="s">
        <v>47</v>
      </c>
      <c r="E18" s="87" t="s">
        <v>48</v>
      </c>
      <c r="F18" s="87"/>
      <c r="G18" s="39">
        <v>2256400000</v>
      </c>
    </row>
    <row r="19" spans="1:7" ht="34.5" customHeight="1" x14ac:dyDescent="0.25">
      <c r="A19" s="75"/>
      <c r="B19" s="21" t="s">
        <v>68</v>
      </c>
      <c r="C19" s="21" t="s">
        <v>70</v>
      </c>
      <c r="D19" s="21" t="s">
        <v>71</v>
      </c>
      <c r="E19" s="85" t="s">
        <v>72</v>
      </c>
      <c r="F19" s="85"/>
      <c r="G19" s="21" t="s">
        <v>73</v>
      </c>
    </row>
    <row r="20" spans="1:7" ht="24.75" customHeight="1" x14ac:dyDescent="0.25">
      <c r="A20" s="2" t="s">
        <v>7</v>
      </c>
      <c r="B20" s="80" t="s">
        <v>127</v>
      </c>
      <c r="C20" s="80"/>
      <c r="D20" s="80"/>
      <c r="E20" s="80"/>
      <c r="F20" s="80"/>
      <c r="G20" s="80"/>
    </row>
    <row r="21" spans="1:7" ht="174.75" customHeight="1" x14ac:dyDescent="0.25">
      <c r="A21" s="2" t="s">
        <v>8</v>
      </c>
      <c r="B21" s="78" t="s">
        <v>125</v>
      </c>
      <c r="C21" s="78"/>
      <c r="D21" s="78"/>
      <c r="E21" s="78"/>
      <c r="F21" s="78"/>
      <c r="G21" s="78"/>
    </row>
    <row r="22" spans="1:7" ht="15.75" x14ac:dyDescent="0.25">
      <c r="A22" s="2" t="s">
        <v>9</v>
      </c>
      <c r="B22" s="78" t="s">
        <v>33</v>
      </c>
      <c r="C22" s="78"/>
      <c r="D22" s="78"/>
      <c r="E22" s="78"/>
      <c r="F22" s="78"/>
      <c r="G22" s="78"/>
    </row>
    <row r="23" spans="1:7" ht="15.75" x14ac:dyDescent="0.25">
      <c r="A23" s="4" t="s">
        <v>11</v>
      </c>
      <c r="B23" s="76" t="s">
        <v>34</v>
      </c>
      <c r="C23" s="76"/>
      <c r="D23" s="76"/>
      <c r="E23" s="76"/>
      <c r="F23" s="76"/>
      <c r="G23" s="76"/>
    </row>
    <row r="24" spans="1:7" x14ac:dyDescent="0.25">
      <c r="A24" s="17"/>
      <c r="B24" s="79" t="s">
        <v>52</v>
      </c>
      <c r="C24" s="79"/>
      <c r="D24" s="79"/>
      <c r="E24" s="79"/>
      <c r="F24" s="79"/>
      <c r="G24" s="79"/>
    </row>
    <row r="25" spans="1:7" ht="12.6" customHeight="1" x14ac:dyDescent="0.25"/>
    <row r="26" spans="1:7" ht="22.9" customHeight="1" x14ac:dyDescent="0.25">
      <c r="A26" s="11" t="s">
        <v>10</v>
      </c>
      <c r="B26" s="18" t="s">
        <v>35</v>
      </c>
      <c r="C26" s="18"/>
      <c r="D26" s="82" t="s">
        <v>53</v>
      </c>
      <c r="E26" s="82"/>
      <c r="F26" s="82"/>
      <c r="G26" s="82"/>
    </row>
    <row r="27" spans="1:7" ht="15.75" x14ac:dyDescent="0.25">
      <c r="A27" s="10" t="s">
        <v>13</v>
      </c>
      <c r="B27" s="78" t="s">
        <v>36</v>
      </c>
      <c r="C27" s="78"/>
      <c r="D27" s="78"/>
      <c r="E27" s="78"/>
      <c r="F27" s="78"/>
      <c r="G27" s="78"/>
    </row>
    <row r="28" spans="1:7" ht="15.75" x14ac:dyDescent="0.25">
      <c r="A28" s="9" t="s">
        <v>11</v>
      </c>
      <c r="B28" s="76" t="s">
        <v>12</v>
      </c>
      <c r="C28" s="76"/>
      <c r="D28" s="76"/>
      <c r="E28" s="76"/>
      <c r="F28" s="76"/>
      <c r="G28" s="76"/>
    </row>
    <row r="29" spans="1:7" ht="15.6" customHeight="1" x14ac:dyDescent="0.25">
      <c r="A29" s="4">
        <v>1</v>
      </c>
      <c r="B29" s="83" t="s">
        <v>49</v>
      </c>
      <c r="C29" s="83"/>
      <c r="D29" s="83"/>
      <c r="E29" s="83"/>
      <c r="F29" s="83"/>
      <c r="G29" s="83"/>
    </row>
    <row r="30" spans="1:7" ht="15.75" x14ac:dyDescent="0.25">
      <c r="A30" s="4">
        <v>2</v>
      </c>
      <c r="B30" s="83" t="s">
        <v>50</v>
      </c>
      <c r="C30" s="83"/>
      <c r="D30" s="83"/>
      <c r="E30" s="83"/>
      <c r="F30" s="83"/>
      <c r="G30" s="83"/>
    </row>
    <row r="31" spans="1:7" ht="15.75" x14ac:dyDescent="0.25">
      <c r="A31" s="4">
        <v>3</v>
      </c>
      <c r="B31" s="83" t="s">
        <v>51</v>
      </c>
      <c r="C31" s="83"/>
      <c r="D31" s="83"/>
      <c r="E31" s="83"/>
      <c r="F31" s="83"/>
      <c r="G31" s="83"/>
    </row>
    <row r="32" spans="1:7" ht="15.75" x14ac:dyDescent="0.25">
      <c r="A32" s="10" t="s">
        <v>19</v>
      </c>
      <c r="B32" s="12" t="s">
        <v>15</v>
      </c>
      <c r="C32" s="8"/>
      <c r="D32" s="8"/>
      <c r="E32" s="8"/>
      <c r="F32" s="8"/>
      <c r="G32" s="8"/>
    </row>
    <row r="33" spans="1:7" ht="15.75" x14ac:dyDescent="0.25">
      <c r="A33" s="4" t="s">
        <v>11</v>
      </c>
      <c r="B33" s="4" t="s">
        <v>15</v>
      </c>
      <c r="C33" s="4" t="s">
        <v>16</v>
      </c>
      <c r="D33" s="4" t="s">
        <v>17</v>
      </c>
      <c r="E33" s="4" t="s">
        <v>18</v>
      </c>
    </row>
    <row r="34" spans="1:7" ht="15.75" x14ac:dyDescent="0.25">
      <c r="A34" s="4">
        <v>1</v>
      </c>
      <c r="B34" s="4">
        <v>2</v>
      </c>
      <c r="C34" s="4">
        <v>3</v>
      </c>
      <c r="D34" s="4">
        <v>4</v>
      </c>
      <c r="E34" s="4">
        <v>5</v>
      </c>
    </row>
    <row r="35" spans="1:7" ht="39" customHeight="1" x14ac:dyDescent="0.25">
      <c r="A35" s="4">
        <v>1</v>
      </c>
      <c r="B35" s="46" t="s">
        <v>54</v>
      </c>
      <c r="C35" s="4"/>
      <c r="D35" s="52">
        <f>1950000+6820331+23551429+12441085</f>
        <v>44762845</v>
      </c>
      <c r="E35" s="52">
        <f>C35+D35</f>
        <v>44762845</v>
      </c>
    </row>
    <row r="36" spans="1:7" ht="37.5" customHeight="1" x14ac:dyDescent="0.25">
      <c r="A36" s="4">
        <v>2</v>
      </c>
      <c r="B36" s="46" t="s">
        <v>55</v>
      </c>
      <c r="C36" s="4"/>
      <c r="D36" s="52">
        <f>100000+1760720+4362554-5640434</f>
        <v>582840</v>
      </c>
      <c r="E36" s="52">
        <f>C36+D36</f>
        <v>582840</v>
      </c>
    </row>
    <row r="37" spans="1:7" ht="15.75" x14ac:dyDescent="0.25">
      <c r="A37" s="76" t="s">
        <v>18</v>
      </c>
      <c r="B37" s="76"/>
      <c r="C37" s="4"/>
      <c r="D37" s="52">
        <f>SUM(D35:D36)</f>
        <v>45345685</v>
      </c>
      <c r="E37" s="52">
        <f>SUM(E35:E36)</f>
        <v>45345685</v>
      </c>
    </row>
    <row r="38" spans="1:7" ht="15.75" x14ac:dyDescent="0.25">
      <c r="A38" s="75" t="s">
        <v>22</v>
      </c>
      <c r="B38" s="78" t="s">
        <v>20</v>
      </c>
      <c r="C38" s="78"/>
      <c r="D38" s="78"/>
      <c r="E38" s="78"/>
      <c r="F38" s="78"/>
      <c r="G38" s="78"/>
    </row>
    <row r="39" spans="1:7" ht="15.75" x14ac:dyDescent="0.25">
      <c r="A39" s="75"/>
      <c r="E39" s="1" t="s">
        <v>14</v>
      </c>
    </row>
    <row r="40" spans="1:7" ht="15.75" x14ac:dyDescent="0.25">
      <c r="A40" s="9" t="s">
        <v>11</v>
      </c>
      <c r="B40" s="4" t="s">
        <v>21</v>
      </c>
      <c r="C40" s="4" t="s">
        <v>16</v>
      </c>
      <c r="D40" s="4" t="s">
        <v>17</v>
      </c>
      <c r="E40" s="4" t="s">
        <v>18</v>
      </c>
    </row>
    <row r="41" spans="1:7" ht="15.75" x14ac:dyDescent="0.25">
      <c r="A41" s="9">
        <v>1</v>
      </c>
      <c r="B41" s="4">
        <v>2</v>
      </c>
      <c r="C41" s="4">
        <v>3</v>
      </c>
      <c r="D41" s="4">
        <v>4</v>
      </c>
      <c r="E41" s="4">
        <v>5</v>
      </c>
    </row>
    <row r="42" spans="1:7" ht="31.5" x14ac:dyDescent="0.25">
      <c r="A42" s="67">
        <v>1</v>
      </c>
      <c r="B42" s="5" t="s">
        <v>113</v>
      </c>
      <c r="C42" s="5"/>
      <c r="D42" s="52">
        <f>D37-D43-D44</f>
        <v>20517229</v>
      </c>
      <c r="E42" s="52">
        <f>D42</f>
        <v>20517229</v>
      </c>
    </row>
    <row r="43" spans="1:7" ht="31.5" x14ac:dyDescent="0.25">
      <c r="A43" s="67">
        <v>2</v>
      </c>
      <c r="B43" s="68" t="s">
        <v>123</v>
      </c>
      <c r="C43" s="5"/>
      <c r="D43" s="52">
        <f>26245616-2000000</f>
        <v>24245616</v>
      </c>
      <c r="E43" s="52">
        <f>D43</f>
        <v>24245616</v>
      </c>
    </row>
    <row r="44" spans="1:7" ht="63.75" customHeight="1" x14ac:dyDescent="0.25">
      <c r="A44" s="67">
        <v>3</v>
      </c>
      <c r="B44" s="68" t="s">
        <v>124</v>
      </c>
      <c r="C44" s="5"/>
      <c r="D44" s="52">
        <f>6223274-5640434</f>
        <v>582840</v>
      </c>
      <c r="E44" s="52">
        <f>D44</f>
        <v>582840</v>
      </c>
    </row>
    <row r="45" spans="1:7" ht="15.75" x14ac:dyDescent="0.25">
      <c r="A45" s="76" t="s">
        <v>18</v>
      </c>
      <c r="B45" s="76"/>
      <c r="C45" s="5"/>
      <c r="D45" s="52">
        <f>SUM(D42:D44)</f>
        <v>45345685</v>
      </c>
      <c r="E45" s="52">
        <f>SUM(E42:E44)</f>
        <v>45345685</v>
      </c>
    </row>
    <row r="46" spans="1:7" ht="15.75" x14ac:dyDescent="0.25">
      <c r="A46" s="2" t="s">
        <v>37</v>
      </c>
      <c r="B46" s="78" t="s">
        <v>23</v>
      </c>
      <c r="C46" s="78"/>
      <c r="D46" s="78"/>
      <c r="E46" s="78"/>
      <c r="F46" s="78"/>
      <c r="G46" s="78"/>
    </row>
    <row r="47" spans="1:7" ht="26.25" customHeight="1" x14ac:dyDescent="0.25">
      <c r="A47" s="4" t="s">
        <v>11</v>
      </c>
      <c r="B47" s="4" t="s">
        <v>24</v>
      </c>
      <c r="C47" s="4" t="s">
        <v>25</v>
      </c>
      <c r="D47" s="4" t="s">
        <v>26</v>
      </c>
      <c r="E47" s="4" t="s">
        <v>16</v>
      </c>
      <c r="F47" s="4" t="s">
        <v>17</v>
      </c>
      <c r="G47" s="4" t="s">
        <v>18</v>
      </c>
    </row>
    <row r="48" spans="1:7" ht="15.75" x14ac:dyDescent="0.25">
      <c r="A48" s="4">
        <v>1</v>
      </c>
      <c r="B48" s="4">
        <v>2</v>
      </c>
      <c r="C48" s="4">
        <v>3</v>
      </c>
      <c r="D48" s="4">
        <v>4</v>
      </c>
      <c r="E48" s="4">
        <v>5</v>
      </c>
      <c r="F48" s="4">
        <v>6</v>
      </c>
      <c r="G48" s="4">
        <v>7</v>
      </c>
    </row>
    <row r="49" spans="1:7" ht="33.75" customHeight="1" x14ac:dyDescent="0.25">
      <c r="A49" s="15">
        <v>1</v>
      </c>
      <c r="B49" s="56" t="s">
        <v>56</v>
      </c>
      <c r="C49" s="16"/>
      <c r="D49" s="16"/>
      <c r="E49" s="15"/>
      <c r="F49" s="15"/>
      <c r="G49" s="15"/>
    </row>
    <row r="50" spans="1:7" ht="36.75" customHeight="1" x14ac:dyDescent="0.25">
      <c r="A50" s="19"/>
      <c r="B50" s="26" t="s">
        <v>86</v>
      </c>
      <c r="C50" s="19"/>
      <c r="D50" s="19"/>
      <c r="E50" s="19"/>
      <c r="F50" s="19"/>
      <c r="G50" s="19"/>
    </row>
    <row r="51" spans="1:7" ht="15.75" x14ac:dyDescent="0.25">
      <c r="A51" s="19">
        <v>1</v>
      </c>
      <c r="B51" s="5" t="s">
        <v>27</v>
      </c>
      <c r="C51" s="19"/>
      <c r="D51" s="19"/>
      <c r="E51" s="19"/>
      <c r="F51" s="19"/>
      <c r="G51" s="19"/>
    </row>
    <row r="52" spans="1:7" ht="15.75" x14ac:dyDescent="0.25">
      <c r="A52" s="19"/>
      <c r="B52" s="5" t="s">
        <v>110</v>
      </c>
      <c r="C52" s="19" t="s">
        <v>102</v>
      </c>
      <c r="D52" s="59" t="s">
        <v>41</v>
      </c>
      <c r="E52" s="19"/>
      <c r="F52" s="19">
        <f>100000+2000000+14241085</f>
        <v>16341085</v>
      </c>
      <c r="G52" s="19">
        <f>E52+F52</f>
        <v>16341085</v>
      </c>
    </row>
    <row r="53" spans="1:7" ht="22.5" customHeight="1" x14ac:dyDescent="0.25">
      <c r="A53" s="19"/>
      <c r="B53" s="5" t="s">
        <v>62</v>
      </c>
      <c r="C53" s="19" t="s">
        <v>63</v>
      </c>
      <c r="D53" s="19" t="s">
        <v>58</v>
      </c>
      <c r="E53" s="19"/>
      <c r="F53" s="19">
        <v>1641.4</v>
      </c>
      <c r="G53" s="19">
        <f>E53+F53</f>
        <v>1641.4</v>
      </c>
    </row>
    <row r="54" spans="1:7" ht="15.75" x14ac:dyDescent="0.25">
      <c r="A54" s="31"/>
      <c r="B54" s="5" t="s">
        <v>98</v>
      </c>
      <c r="C54" s="31" t="s">
        <v>57</v>
      </c>
      <c r="D54" s="31" t="s">
        <v>43</v>
      </c>
      <c r="E54" s="31"/>
      <c r="F54" s="31">
        <f>F53*F57</f>
        <v>12310.5</v>
      </c>
      <c r="G54" s="31">
        <f>G53*G57</f>
        <v>12310.5</v>
      </c>
    </row>
    <row r="55" spans="1:7" ht="15.75" x14ac:dyDescent="0.25">
      <c r="A55" s="19">
        <v>2</v>
      </c>
      <c r="B55" s="5" t="s">
        <v>28</v>
      </c>
      <c r="C55" s="19"/>
      <c r="D55" s="19"/>
      <c r="E55" s="19"/>
      <c r="F55" s="19"/>
      <c r="G55" s="19"/>
    </row>
    <row r="56" spans="1:7" ht="15.75" x14ac:dyDescent="0.25">
      <c r="A56" s="5"/>
      <c r="B56" s="5" t="s">
        <v>89</v>
      </c>
      <c r="C56" s="19" t="s">
        <v>40</v>
      </c>
      <c r="D56" s="19" t="s">
        <v>41</v>
      </c>
      <c r="E56" s="19"/>
      <c r="F56" s="19">
        <v>1</v>
      </c>
      <c r="G56" s="23">
        <f>E56+F56</f>
        <v>1</v>
      </c>
    </row>
    <row r="57" spans="1:7" ht="24.75" customHeight="1" x14ac:dyDescent="0.25">
      <c r="A57" s="5"/>
      <c r="B57" s="5" t="s">
        <v>76</v>
      </c>
      <c r="C57" s="30" t="s">
        <v>63</v>
      </c>
      <c r="D57" s="30" t="s">
        <v>58</v>
      </c>
      <c r="E57" s="30"/>
      <c r="F57" s="32">
        <v>7.5</v>
      </c>
      <c r="G57" s="32">
        <f>F57</f>
        <v>7.5</v>
      </c>
    </row>
    <row r="58" spans="1:7" ht="15.75" x14ac:dyDescent="0.25">
      <c r="A58" s="19">
        <v>3</v>
      </c>
      <c r="B58" s="5" t="s">
        <v>29</v>
      </c>
      <c r="C58" s="19"/>
      <c r="D58" s="19"/>
      <c r="E58" s="19"/>
      <c r="F58" s="19"/>
      <c r="G58" s="19"/>
    </row>
    <row r="59" spans="1:7" ht="15.75" x14ac:dyDescent="0.25">
      <c r="A59" s="19"/>
      <c r="B59" s="5" t="s">
        <v>60</v>
      </c>
      <c r="C59" s="19" t="s">
        <v>102</v>
      </c>
      <c r="D59" s="19" t="s">
        <v>43</v>
      </c>
      <c r="E59" s="19"/>
      <c r="F59" s="19">
        <v>65017720</v>
      </c>
      <c r="G59" s="19">
        <f>E59+F59</f>
        <v>65017720</v>
      </c>
    </row>
    <row r="60" spans="1:7" ht="15.75" x14ac:dyDescent="0.25">
      <c r="A60" s="19"/>
      <c r="B60" s="5" t="s">
        <v>77</v>
      </c>
      <c r="C60" s="19" t="s">
        <v>75</v>
      </c>
      <c r="D60" s="19" t="s">
        <v>43</v>
      </c>
      <c r="E60" s="19"/>
      <c r="F60" s="23">
        <f>F59/F54</f>
        <v>5281.4849112546199</v>
      </c>
      <c r="G60" s="23">
        <f>G59/G54</f>
        <v>5281.4849112546199</v>
      </c>
    </row>
    <row r="61" spans="1:7" ht="15.75" x14ac:dyDescent="0.25">
      <c r="A61" s="19">
        <v>4</v>
      </c>
      <c r="B61" s="5" t="s">
        <v>30</v>
      </c>
      <c r="C61" s="19"/>
      <c r="D61" s="19"/>
      <c r="E61" s="19"/>
      <c r="F61" s="19"/>
      <c r="G61" s="19"/>
    </row>
    <row r="62" spans="1:7" ht="16.5" thickBot="1" x14ac:dyDescent="0.3">
      <c r="A62" s="5"/>
      <c r="B62" s="5" t="s">
        <v>93</v>
      </c>
      <c r="C62" s="59" t="s">
        <v>44</v>
      </c>
      <c r="D62" s="59" t="s">
        <v>43</v>
      </c>
      <c r="E62" s="24"/>
      <c r="F62" s="25">
        <v>38</v>
      </c>
      <c r="G62" s="25">
        <v>60</v>
      </c>
    </row>
    <row r="63" spans="1:7" s="43" customFormat="1" ht="43.5" customHeight="1" thickTop="1" thickBot="1" x14ac:dyDescent="0.3">
      <c r="A63" s="42"/>
      <c r="B63" s="58" t="s">
        <v>80</v>
      </c>
      <c r="C63" s="42"/>
      <c r="D63" s="42"/>
      <c r="E63" s="42"/>
      <c r="F63" s="42"/>
      <c r="G63" s="42"/>
    </row>
    <row r="64" spans="1:7" ht="16.5" thickTop="1" x14ac:dyDescent="0.25">
      <c r="A64" s="40">
        <v>1</v>
      </c>
      <c r="B64" s="5" t="s">
        <v>27</v>
      </c>
      <c r="C64" s="40"/>
      <c r="D64" s="40"/>
      <c r="E64" s="40"/>
      <c r="F64" s="40"/>
      <c r="G64" s="40"/>
    </row>
    <row r="65" spans="1:7" ht="15.75" x14ac:dyDescent="0.25">
      <c r="A65" s="50"/>
      <c r="B65" s="5" t="s">
        <v>87</v>
      </c>
      <c r="C65" s="50" t="s">
        <v>42</v>
      </c>
      <c r="D65" s="50" t="s">
        <v>41</v>
      </c>
      <c r="E65" s="50"/>
      <c r="F65" s="60">
        <f>100000+350782</f>
        <v>450782</v>
      </c>
      <c r="G65" s="50">
        <f>E65+F65</f>
        <v>450782</v>
      </c>
    </row>
    <row r="66" spans="1:7" ht="21" customHeight="1" x14ac:dyDescent="0.25">
      <c r="A66" s="50"/>
      <c r="B66" s="5" t="s">
        <v>91</v>
      </c>
      <c r="C66" s="50" t="s">
        <v>63</v>
      </c>
      <c r="D66" s="50" t="s">
        <v>58</v>
      </c>
      <c r="E66" s="50"/>
      <c r="F66" s="50">
        <v>681</v>
      </c>
      <c r="G66" s="50">
        <f>E66+F66</f>
        <v>681</v>
      </c>
    </row>
    <row r="67" spans="1:7" ht="15.75" x14ac:dyDescent="0.25">
      <c r="A67" s="40">
        <v>2</v>
      </c>
      <c r="B67" s="5" t="s">
        <v>28</v>
      </c>
      <c r="C67" s="40"/>
      <c r="D67" s="40"/>
      <c r="E67" s="40"/>
      <c r="F67" s="40"/>
      <c r="G67" s="40"/>
    </row>
    <row r="68" spans="1:7" ht="15.75" x14ac:dyDescent="0.25">
      <c r="A68" s="5"/>
      <c r="B68" s="5" t="s">
        <v>88</v>
      </c>
      <c r="C68" s="40" t="s">
        <v>40</v>
      </c>
      <c r="D68" s="40" t="s">
        <v>41</v>
      </c>
      <c r="E68" s="40"/>
      <c r="F68" s="40">
        <v>1</v>
      </c>
      <c r="G68" s="23">
        <f>E68+F68</f>
        <v>1</v>
      </c>
    </row>
    <row r="69" spans="1:7" ht="15.75" x14ac:dyDescent="0.25">
      <c r="A69" s="40">
        <v>3</v>
      </c>
      <c r="B69" s="5" t="s">
        <v>29</v>
      </c>
      <c r="C69" s="40"/>
      <c r="D69" s="40"/>
      <c r="E69" s="40"/>
      <c r="F69" s="40"/>
      <c r="G69" s="23"/>
    </row>
    <row r="70" spans="1:7" ht="15.75" x14ac:dyDescent="0.25">
      <c r="A70" s="40"/>
      <c r="B70" s="5" t="s">
        <v>60</v>
      </c>
      <c r="C70" s="40" t="s">
        <v>42</v>
      </c>
      <c r="D70" s="40" t="s">
        <v>43</v>
      </c>
      <c r="E70" s="40"/>
      <c r="F70" s="40">
        <v>15423995</v>
      </c>
      <c r="G70" s="40">
        <f>E70+F70</f>
        <v>15423995</v>
      </c>
    </row>
    <row r="71" spans="1:7" ht="15.75" x14ac:dyDescent="0.25">
      <c r="A71" s="40">
        <v>4</v>
      </c>
      <c r="B71" s="5" t="s">
        <v>30</v>
      </c>
      <c r="C71" s="40"/>
      <c r="D71" s="40"/>
      <c r="E71" s="40"/>
      <c r="F71" s="40"/>
      <c r="G71" s="40"/>
    </row>
    <row r="72" spans="1:7" ht="15.75" x14ac:dyDescent="0.25">
      <c r="A72" s="5"/>
      <c r="B72" s="5" t="s">
        <v>111</v>
      </c>
      <c r="C72" s="40" t="s">
        <v>44</v>
      </c>
      <c r="D72" s="40" t="s">
        <v>43</v>
      </c>
      <c r="E72" s="24"/>
      <c r="F72" s="25">
        <v>4</v>
      </c>
      <c r="G72" s="25">
        <f>E72+F72</f>
        <v>4</v>
      </c>
    </row>
    <row r="73" spans="1:7" ht="25.5" x14ac:dyDescent="0.25">
      <c r="A73" s="5"/>
      <c r="B73" s="38" t="s">
        <v>92</v>
      </c>
      <c r="C73" s="36"/>
      <c r="D73" s="36"/>
      <c r="E73" s="33"/>
      <c r="F73" s="25"/>
      <c r="G73" s="25"/>
    </row>
    <row r="74" spans="1:7" ht="15.75" x14ac:dyDescent="0.25">
      <c r="A74" s="36">
        <v>1</v>
      </c>
      <c r="B74" s="5" t="s">
        <v>27</v>
      </c>
      <c r="C74" s="36"/>
      <c r="D74" s="36"/>
      <c r="E74" s="36"/>
      <c r="F74" s="36"/>
      <c r="G74" s="36"/>
    </row>
    <row r="75" spans="1:7" ht="15.75" x14ac:dyDescent="0.25">
      <c r="A75" s="36"/>
      <c r="B75" s="5" t="s">
        <v>87</v>
      </c>
      <c r="C75" s="36" t="s">
        <v>42</v>
      </c>
      <c r="D75" s="37" t="s">
        <v>41</v>
      </c>
      <c r="E75" s="36"/>
      <c r="F75" s="41">
        <f>270000+125404</f>
        <v>395404</v>
      </c>
      <c r="G75" s="41">
        <f>E75+F75</f>
        <v>395404</v>
      </c>
    </row>
    <row r="76" spans="1:7" ht="15.75" x14ac:dyDescent="0.25">
      <c r="A76" s="36">
        <v>2</v>
      </c>
      <c r="B76" s="5" t="s">
        <v>28</v>
      </c>
      <c r="C76" s="36"/>
      <c r="D76" s="36"/>
      <c r="E76" s="36"/>
      <c r="F76" s="36"/>
      <c r="G76" s="36"/>
    </row>
    <row r="77" spans="1:7" ht="15.75" x14ac:dyDescent="0.25">
      <c r="A77" s="50"/>
      <c r="B77" s="5" t="s">
        <v>112</v>
      </c>
      <c r="C77" s="50" t="s">
        <v>40</v>
      </c>
      <c r="D77" s="50" t="s">
        <v>41</v>
      </c>
      <c r="E77" s="50"/>
      <c r="F77" s="50">
        <v>1</v>
      </c>
      <c r="G77" s="23">
        <f>E77+F77</f>
        <v>1</v>
      </c>
    </row>
    <row r="78" spans="1:7" ht="15.75" x14ac:dyDescent="0.25">
      <c r="A78" s="40">
        <v>3</v>
      </c>
      <c r="B78" s="5" t="s">
        <v>29</v>
      </c>
      <c r="C78" s="40"/>
      <c r="D78" s="40"/>
      <c r="E78" s="40"/>
      <c r="F78" s="40"/>
      <c r="G78" s="40"/>
    </row>
    <row r="79" spans="1:7" ht="15.75" x14ac:dyDescent="0.25">
      <c r="A79" s="53"/>
      <c r="B79" s="5" t="s">
        <v>60</v>
      </c>
      <c r="C79" s="40" t="s">
        <v>42</v>
      </c>
      <c r="D79" s="40" t="s">
        <v>43</v>
      </c>
      <c r="E79" s="40"/>
      <c r="F79" s="40">
        <v>80787509</v>
      </c>
      <c r="G79" s="40">
        <f>E79+F79</f>
        <v>80787509</v>
      </c>
    </row>
    <row r="80" spans="1:7" ht="15.75" x14ac:dyDescent="0.25">
      <c r="A80" s="53">
        <v>4</v>
      </c>
      <c r="B80" s="5" t="s">
        <v>30</v>
      </c>
      <c r="C80" s="40"/>
      <c r="D80" s="40"/>
      <c r="E80" s="40"/>
      <c r="F80" s="40"/>
      <c r="G80" s="40"/>
    </row>
    <row r="81" spans="1:7" ht="15.75" x14ac:dyDescent="0.25">
      <c r="A81" s="53"/>
      <c r="B81" s="5" t="s">
        <v>108</v>
      </c>
      <c r="C81" s="50" t="s">
        <v>44</v>
      </c>
      <c r="D81" s="50" t="s">
        <v>43</v>
      </c>
      <c r="E81" s="50"/>
      <c r="F81" s="50">
        <v>3</v>
      </c>
      <c r="G81" s="25">
        <f>E81+F81</f>
        <v>3</v>
      </c>
    </row>
    <row r="82" spans="1:7" ht="38.25" x14ac:dyDescent="0.25">
      <c r="A82" s="5"/>
      <c r="B82" s="45" t="s">
        <v>114</v>
      </c>
      <c r="C82" s="61"/>
      <c r="D82" s="61"/>
      <c r="E82" s="24"/>
      <c r="F82" s="25"/>
      <c r="G82" s="25"/>
    </row>
    <row r="83" spans="1:7" ht="15.75" x14ac:dyDescent="0.25">
      <c r="A83" s="5">
        <v>1</v>
      </c>
      <c r="B83" s="5" t="s">
        <v>27</v>
      </c>
      <c r="C83" s="61"/>
      <c r="D83" s="61"/>
      <c r="E83" s="24"/>
      <c r="F83" s="25"/>
      <c r="G83" s="25"/>
    </row>
    <row r="84" spans="1:7" ht="15.75" x14ac:dyDescent="0.25">
      <c r="A84" s="5"/>
      <c r="B84" s="5" t="s">
        <v>94</v>
      </c>
      <c r="C84" s="61" t="s">
        <v>42</v>
      </c>
      <c r="D84" s="61" t="s">
        <v>41</v>
      </c>
      <c r="E84" s="24"/>
      <c r="F84" s="25">
        <f>2000000+746067</f>
        <v>2746067</v>
      </c>
      <c r="G84" s="25">
        <f>F84</f>
        <v>2746067</v>
      </c>
    </row>
    <row r="85" spans="1:7" ht="15.75" x14ac:dyDescent="0.25">
      <c r="A85" s="5"/>
      <c r="B85" s="5" t="s">
        <v>115</v>
      </c>
      <c r="C85" s="61"/>
      <c r="D85" s="61"/>
      <c r="E85" s="24"/>
      <c r="F85" s="25">
        <v>2320</v>
      </c>
      <c r="G85" s="25">
        <v>2320</v>
      </c>
    </row>
    <row r="86" spans="1:7" ht="18.75" customHeight="1" x14ac:dyDescent="0.25">
      <c r="A86" s="5">
        <v>2</v>
      </c>
      <c r="B86" s="35" t="s">
        <v>28</v>
      </c>
      <c r="C86" s="61" t="s">
        <v>116</v>
      </c>
      <c r="D86" s="61" t="s">
        <v>58</v>
      </c>
      <c r="E86" s="24"/>
      <c r="F86" s="25"/>
      <c r="G86" s="25"/>
    </row>
    <row r="87" spans="1:7" ht="15.75" x14ac:dyDescent="0.25">
      <c r="A87" s="5"/>
      <c r="B87" s="5" t="s">
        <v>59</v>
      </c>
      <c r="C87" s="61" t="s">
        <v>40</v>
      </c>
      <c r="D87" s="61" t="s">
        <v>41</v>
      </c>
      <c r="E87" s="24"/>
      <c r="F87" s="25">
        <v>1</v>
      </c>
      <c r="G87" s="25">
        <f>F87</f>
        <v>1</v>
      </c>
    </row>
    <row r="88" spans="1:7" ht="15.75" x14ac:dyDescent="0.25">
      <c r="A88" s="5">
        <v>3</v>
      </c>
      <c r="B88" s="5" t="s">
        <v>29</v>
      </c>
      <c r="C88" s="61"/>
      <c r="D88" s="61"/>
      <c r="E88" s="24"/>
      <c r="F88" s="25"/>
      <c r="G88" s="25"/>
    </row>
    <row r="89" spans="1:7" ht="15.75" x14ac:dyDescent="0.25">
      <c r="A89" s="5"/>
      <c r="B89" s="5" t="s">
        <v>60</v>
      </c>
      <c r="C89" s="61" t="s">
        <v>42</v>
      </c>
      <c r="D89" s="61" t="s">
        <v>43</v>
      </c>
      <c r="E89" s="24"/>
      <c r="F89" s="25">
        <v>2848861</v>
      </c>
      <c r="G89" s="25">
        <f>F89</f>
        <v>2848861</v>
      </c>
    </row>
    <row r="90" spans="1:7" ht="15.75" x14ac:dyDescent="0.25">
      <c r="A90" s="5">
        <v>4</v>
      </c>
      <c r="B90" s="5" t="s">
        <v>30</v>
      </c>
      <c r="C90" s="61"/>
      <c r="D90" s="61"/>
      <c r="E90" s="24"/>
      <c r="F90" s="25"/>
      <c r="G90" s="25"/>
    </row>
    <row r="91" spans="1:7" ht="15.75" x14ac:dyDescent="0.25">
      <c r="A91" s="5"/>
      <c r="B91" s="5" t="s">
        <v>61</v>
      </c>
      <c r="C91" s="61" t="s">
        <v>44</v>
      </c>
      <c r="D91" s="61" t="s">
        <v>43</v>
      </c>
      <c r="E91" s="24"/>
      <c r="F91" s="25">
        <v>100</v>
      </c>
      <c r="G91" s="25">
        <f>F91</f>
        <v>100</v>
      </c>
    </row>
    <row r="92" spans="1:7" ht="38.25" x14ac:dyDescent="0.25">
      <c r="A92" s="5"/>
      <c r="B92" s="45" t="s">
        <v>83</v>
      </c>
      <c r="C92" s="34"/>
      <c r="D92" s="34"/>
      <c r="E92" s="24"/>
      <c r="F92" s="25"/>
      <c r="G92" s="25"/>
    </row>
    <row r="93" spans="1:7" ht="15.75" x14ac:dyDescent="0.25">
      <c r="A93" s="5">
        <v>1</v>
      </c>
      <c r="B93" s="5" t="s">
        <v>27</v>
      </c>
      <c r="C93" s="34"/>
      <c r="D93" s="34"/>
      <c r="E93" s="24"/>
      <c r="F93" s="25"/>
      <c r="G93" s="25"/>
    </row>
    <row r="94" spans="1:7" ht="15.75" x14ac:dyDescent="0.25">
      <c r="A94" s="5"/>
      <c r="B94" s="5" t="s">
        <v>109</v>
      </c>
      <c r="C94" s="34" t="s">
        <v>42</v>
      </c>
      <c r="D94" s="37" t="s">
        <v>41</v>
      </c>
      <c r="E94" s="24"/>
      <c r="F94" s="25">
        <v>20165223</v>
      </c>
      <c r="G94" s="25">
        <f>F94</f>
        <v>20165223</v>
      </c>
    </row>
    <row r="95" spans="1:7" ht="15.75" x14ac:dyDescent="0.25">
      <c r="A95" s="5">
        <v>2</v>
      </c>
      <c r="B95" s="35" t="s">
        <v>28</v>
      </c>
      <c r="C95" s="34"/>
      <c r="D95" s="34"/>
      <c r="E95" s="24"/>
      <c r="F95" s="25"/>
      <c r="G95" s="25"/>
    </row>
    <row r="96" spans="1:7" ht="15.75" x14ac:dyDescent="0.25">
      <c r="A96" s="5"/>
      <c r="B96" s="5" t="s">
        <v>59</v>
      </c>
      <c r="C96" s="34" t="s">
        <v>40</v>
      </c>
      <c r="D96" s="34" t="s">
        <v>41</v>
      </c>
      <c r="E96" s="24"/>
      <c r="F96" s="25">
        <v>1</v>
      </c>
      <c r="G96" s="25">
        <f>F96</f>
        <v>1</v>
      </c>
    </row>
    <row r="97" spans="1:7" ht="15.75" x14ac:dyDescent="0.25">
      <c r="A97" s="5">
        <v>3</v>
      </c>
      <c r="B97" s="5" t="s">
        <v>29</v>
      </c>
      <c r="C97" s="34"/>
      <c r="D97" s="34"/>
      <c r="E97" s="24"/>
      <c r="F97" s="25"/>
      <c r="G97" s="25"/>
    </row>
    <row r="98" spans="1:7" ht="15.75" x14ac:dyDescent="0.25">
      <c r="A98" s="5"/>
      <c r="B98" s="5" t="s">
        <v>60</v>
      </c>
      <c r="C98" s="34" t="s">
        <v>42</v>
      </c>
      <c r="D98" s="34" t="s">
        <v>43</v>
      </c>
      <c r="E98" s="24"/>
      <c r="F98" s="66">
        <v>157139823</v>
      </c>
      <c r="G98" s="25">
        <f>F98</f>
        <v>157139823</v>
      </c>
    </row>
    <row r="99" spans="1:7" ht="15.75" x14ac:dyDescent="0.25">
      <c r="A99" s="5">
        <v>4</v>
      </c>
      <c r="B99" s="5" t="s">
        <v>30</v>
      </c>
      <c r="C99" s="34"/>
      <c r="D99" s="34"/>
      <c r="E99" s="24"/>
      <c r="F99" s="25"/>
      <c r="G99" s="25"/>
    </row>
    <row r="100" spans="1:7" ht="15.75" x14ac:dyDescent="0.25">
      <c r="A100" s="5"/>
      <c r="B100" s="5" t="s">
        <v>61</v>
      </c>
      <c r="C100" s="34" t="s">
        <v>44</v>
      </c>
      <c r="D100" s="34" t="s">
        <v>43</v>
      </c>
      <c r="E100" s="24"/>
      <c r="F100" s="25">
        <v>13</v>
      </c>
      <c r="G100" s="25">
        <f>F100</f>
        <v>13</v>
      </c>
    </row>
    <row r="101" spans="1:7" ht="38.25" x14ac:dyDescent="0.25">
      <c r="A101" s="5"/>
      <c r="B101" s="45" t="s">
        <v>96</v>
      </c>
      <c r="C101" s="50"/>
      <c r="D101" s="50"/>
      <c r="E101" s="24"/>
      <c r="F101" s="25"/>
      <c r="G101" s="25"/>
    </row>
    <row r="102" spans="1:7" ht="15.75" x14ac:dyDescent="0.25">
      <c r="A102" s="5">
        <v>1</v>
      </c>
      <c r="B102" s="5" t="s">
        <v>27</v>
      </c>
      <c r="C102" s="50"/>
      <c r="D102" s="50"/>
      <c r="E102" s="24"/>
      <c r="F102" s="25"/>
      <c r="G102" s="25"/>
    </row>
    <row r="103" spans="1:7" ht="15.75" x14ac:dyDescent="0.25">
      <c r="A103" s="5"/>
      <c r="B103" s="5" t="s">
        <v>94</v>
      </c>
      <c r="C103" s="50" t="s">
        <v>42</v>
      </c>
      <c r="D103" s="50" t="s">
        <v>41</v>
      </c>
      <c r="E103" s="24"/>
      <c r="F103" s="25">
        <f>1000000+2334326+10000000-12000000</f>
        <v>1334326</v>
      </c>
      <c r="G103" s="25">
        <f>F103</f>
        <v>1334326</v>
      </c>
    </row>
    <row r="104" spans="1:7" ht="15.75" x14ac:dyDescent="0.25">
      <c r="A104" s="5">
        <v>2</v>
      </c>
      <c r="B104" s="35" t="s">
        <v>28</v>
      </c>
      <c r="C104" s="50"/>
      <c r="D104" s="50"/>
      <c r="E104" s="24"/>
      <c r="F104" s="25"/>
      <c r="G104" s="25"/>
    </row>
    <row r="105" spans="1:7" ht="15.75" x14ac:dyDescent="0.25">
      <c r="A105" s="5"/>
      <c r="B105" s="5" t="s">
        <v>59</v>
      </c>
      <c r="C105" s="50" t="s">
        <v>40</v>
      </c>
      <c r="D105" s="50" t="s">
        <v>41</v>
      </c>
      <c r="E105" s="24"/>
      <c r="F105" s="25">
        <v>1</v>
      </c>
      <c r="G105" s="25">
        <f>F105</f>
        <v>1</v>
      </c>
    </row>
    <row r="106" spans="1:7" ht="15.75" x14ac:dyDescent="0.25">
      <c r="A106" s="5">
        <v>3</v>
      </c>
      <c r="B106" s="5" t="s">
        <v>29</v>
      </c>
      <c r="C106" s="50"/>
      <c r="D106" s="50"/>
      <c r="E106" s="24"/>
      <c r="F106" s="25"/>
      <c r="G106" s="25"/>
    </row>
    <row r="107" spans="1:7" ht="15.75" x14ac:dyDescent="0.25">
      <c r="A107" s="5"/>
      <c r="B107" s="5" t="s">
        <v>60</v>
      </c>
      <c r="C107" s="50" t="s">
        <v>42</v>
      </c>
      <c r="D107" s="50" t="s">
        <v>43</v>
      </c>
      <c r="E107" s="24"/>
      <c r="F107" s="25">
        <v>44940000</v>
      </c>
      <c r="G107" s="25">
        <f>F107</f>
        <v>44940000</v>
      </c>
    </row>
    <row r="108" spans="1:7" ht="15.75" x14ac:dyDescent="0.25">
      <c r="A108" s="5">
        <v>4</v>
      </c>
      <c r="B108" s="5" t="s">
        <v>30</v>
      </c>
      <c r="C108" s="50"/>
      <c r="D108" s="50"/>
      <c r="E108" s="24"/>
      <c r="F108" s="25"/>
      <c r="G108" s="25"/>
    </row>
    <row r="109" spans="1:7" ht="15.75" x14ac:dyDescent="0.25">
      <c r="A109" s="5"/>
      <c r="B109" s="5" t="s">
        <v>61</v>
      </c>
      <c r="C109" s="50" t="s">
        <v>44</v>
      </c>
      <c r="D109" s="50" t="s">
        <v>43</v>
      </c>
      <c r="E109" s="24"/>
      <c r="F109" s="25">
        <v>3</v>
      </c>
      <c r="G109" s="25">
        <f>F109</f>
        <v>3</v>
      </c>
    </row>
    <row r="110" spans="1:7" ht="45" customHeight="1" x14ac:dyDescent="0.25">
      <c r="A110" s="5"/>
      <c r="B110" s="44" t="s">
        <v>107</v>
      </c>
      <c r="C110" s="40"/>
      <c r="D110" s="40"/>
      <c r="E110" s="33"/>
      <c r="F110" s="25"/>
      <c r="G110" s="25"/>
    </row>
    <row r="111" spans="1:7" ht="15.75" x14ac:dyDescent="0.25">
      <c r="A111" s="5">
        <v>1</v>
      </c>
      <c r="B111" s="5" t="s">
        <v>27</v>
      </c>
      <c r="C111" s="40"/>
      <c r="D111" s="40"/>
      <c r="E111" s="24"/>
      <c r="F111" s="25"/>
      <c r="G111" s="25"/>
    </row>
    <row r="112" spans="1:7" ht="15.75" x14ac:dyDescent="0.25">
      <c r="A112" s="5"/>
      <c r="B112" s="5" t="s">
        <v>81</v>
      </c>
      <c r="C112" s="40" t="s">
        <v>42</v>
      </c>
      <c r="D112" s="40" t="s">
        <v>41</v>
      </c>
      <c r="E112" s="24"/>
      <c r="F112" s="25">
        <f>100000+799968</f>
        <v>899968</v>
      </c>
      <c r="G112" s="25">
        <f>F112</f>
        <v>899968</v>
      </c>
    </row>
    <row r="113" spans="1:9" ht="15.75" x14ac:dyDescent="0.25">
      <c r="A113" s="5">
        <v>2</v>
      </c>
      <c r="B113" s="35" t="s">
        <v>28</v>
      </c>
      <c r="C113" s="40"/>
      <c r="D113" s="40"/>
      <c r="E113" s="24"/>
      <c r="F113" s="25"/>
      <c r="G113" s="25"/>
    </row>
    <row r="114" spans="1:9" ht="15.75" x14ac:dyDescent="0.25">
      <c r="A114" s="5"/>
      <c r="B114" s="5" t="s">
        <v>95</v>
      </c>
      <c r="C114" s="40" t="s">
        <v>40</v>
      </c>
      <c r="D114" s="40" t="s">
        <v>41</v>
      </c>
      <c r="E114" s="24"/>
      <c r="F114" s="25">
        <v>1</v>
      </c>
      <c r="G114" s="25">
        <f>F114</f>
        <v>1</v>
      </c>
    </row>
    <row r="115" spans="1:9" ht="15.75" x14ac:dyDescent="0.25">
      <c r="A115" s="5">
        <v>3</v>
      </c>
      <c r="B115" s="5" t="s">
        <v>29</v>
      </c>
      <c r="C115" s="40"/>
      <c r="D115" s="40"/>
      <c r="E115" s="24"/>
      <c r="F115" s="25"/>
      <c r="G115" s="25"/>
    </row>
    <row r="116" spans="1:9" ht="15.75" x14ac:dyDescent="0.25">
      <c r="A116" s="5"/>
      <c r="B116" s="5" t="s">
        <v>82</v>
      </c>
      <c r="C116" s="40" t="s">
        <v>42</v>
      </c>
      <c r="D116" s="40" t="s">
        <v>43</v>
      </c>
      <c r="E116" s="24"/>
      <c r="F116" s="51">
        <v>1261518</v>
      </c>
      <c r="G116" s="51">
        <f>F116</f>
        <v>1261518</v>
      </c>
    </row>
    <row r="117" spans="1:9" ht="15.75" x14ac:dyDescent="0.25">
      <c r="A117" s="5"/>
      <c r="B117" s="5" t="s">
        <v>60</v>
      </c>
      <c r="C117" s="70" t="s">
        <v>42</v>
      </c>
      <c r="D117" s="70" t="s">
        <v>43</v>
      </c>
      <c r="E117" s="24"/>
      <c r="F117" s="51">
        <v>285962084</v>
      </c>
      <c r="G117" s="51">
        <f>F117</f>
        <v>285962084</v>
      </c>
    </row>
    <row r="118" spans="1:9" ht="15.75" x14ac:dyDescent="0.25">
      <c r="A118" s="5">
        <v>4</v>
      </c>
      <c r="B118" s="5" t="s">
        <v>30</v>
      </c>
      <c r="C118" s="40"/>
      <c r="D118" s="40"/>
      <c r="E118" s="24"/>
      <c r="F118" s="25"/>
      <c r="G118" s="25"/>
    </row>
    <row r="119" spans="1:9" ht="15.75" x14ac:dyDescent="0.25">
      <c r="A119" s="5"/>
      <c r="B119" s="5" t="s">
        <v>90</v>
      </c>
      <c r="C119" s="40" t="s">
        <v>44</v>
      </c>
      <c r="D119" s="40" t="s">
        <v>43</v>
      </c>
      <c r="E119" s="24"/>
      <c r="F119" s="25">
        <v>100</v>
      </c>
      <c r="G119" s="25">
        <f>F119</f>
        <v>100</v>
      </c>
    </row>
    <row r="120" spans="1:9" ht="15.75" x14ac:dyDescent="0.25">
      <c r="A120" s="5"/>
      <c r="B120" s="5" t="s">
        <v>93</v>
      </c>
      <c r="C120" s="63" t="s">
        <v>44</v>
      </c>
      <c r="D120" s="63" t="s">
        <v>43</v>
      </c>
      <c r="E120" s="24"/>
      <c r="F120" s="25">
        <v>0</v>
      </c>
      <c r="G120" s="25">
        <f>F120</f>
        <v>0</v>
      </c>
    </row>
    <row r="121" spans="1:9" ht="45" customHeight="1" x14ac:dyDescent="0.25">
      <c r="A121" s="5"/>
      <c r="B121" s="44" t="s">
        <v>118</v>
      </c>
      <c r="C121" s="62"/>
      <c r="D121" s="62"/>
      <c r="E121" s="33"/>
      <c r="F121" s="25"/>
      <c r="G121" s="25"/>
    </row>
    <row r="122" spans="1:9" ht="15.75" x14ac:dyDescent="0.25">
      <c r="A122" s="5">
        <v>1</v>
      </c>
      <c r="B122" s="5" t="s">
        <v>27</v>
      </c>
      <c r="C122" s="62"/>
      <c r="D122" s="62"/>
      <c r="E122" s="24"/>
      <c r="F122" s="25"/>
      <c r="G122" s="25"/>
    </row>
    <row r="123" spans="1:9" ht="15.75" x14ac:dyDescent="0.25">
      <c r="A123" s="5"/>
      <c r="B123" s="5" t="s">
        <v>81</v>
      </c>
      <c r="C123" s="62" t="s">
        <v>42</v>
      </c>
      <c r="D123" s="62" t="s">
        <v>41</v>
      </c>
      <c r="E123" s="24"/>
      <c r="F123" s="25">
        <v>1029990</v>
      </c>
      <c r="G123" s="25">
        <f>F123</f>
        <v>1029990</v>
      </c>
    </row>
    <row r="124" spans="1:9" ht="15.75" x14ac:dyDescent="0.25">
      <c r="A124" s="5">
        <v>2</v>
      </c>
      <c r="B124" s="35" t="s">
        <v>28</v>
      </c>
      <c r="C124" s="62"/>
      <c r="D124" s="62"/>
      <c r="E124" s="24"/>
      <c r="F124" s="25"/>
      <c r="G124" s="25"/>
    </row>
    <row r="125" spans="1:9" ht="15.75" x14ac:dyDescent="0.25">
      <c r="A125" s="5"/>
      <c r="B125" s="5" t="s">
        <v>95</v>
      </c>
      <c r="C125" s="62" t="s">
        <v>40</v>
      </c>
      <c r="D125" s="62" t="s">
        <v>41</v>
      </c>
      <c r="E125" s="24"/>
      <c r="F125" s="25">
        <v>1</v>
      </c>
      <c r="G125" s="25">
        <f>F125</f>
        <v>1</v>
      </c>
    </row>
    <row r="126" spans="1:9" ht="15.75" x14ac:dyDescent="0.25">
      <c r="A126" s="5">
        <v>3</v>
      </c>
      <c r="B126" s="5" t="s">
        <v>29</v>
      </c>
      <c r="C126" s="62"/>
      <c r="D126" s="62"/>
      <c r="E126" s="24"/>
      <c r="F126" s="25"/>
      <c r="G126" s="25"/>
      <c r="H126" s="64"/>
      <c r="I126" s="64"/>
    </row>
    <row r="127" spans="1:9" ht="15.75" x14ac:dyDescent="0.25">
      <c r="A127" s="5"/>
      <c r="B127" s="5" t="s">
        <v>82</v>
      </c>
      <c r="C127" s="62" t="s">
        <v>42</v>
      </c>
      <c r="D127" s="62" t="s">
        <v>43</v>
      </c>
      <c r="E127" s="24"/>
      <c r="F127" s="51">
        <v>1129990</v>
      </c>
      <c r="G127" s="51">
        <f>F127</f>
        <v>1129990</v>
      </c>
      <c r="H127" s="89"/>
      <c r="I127" s="89"/>
    </row>
    <row r="128" spans="1:9" ht="15.75" x14ac:dyDescent="0.25">
      <c r="A128" s="5"/>
      <c r="B128" s="5" t="s">
        <v>60</v>
      </c>
      <c r="C128" s="70" t="s">
        <v>42</v>
      </c>
      <c r="D128" s="70" t="s">
        <v>43</v>
      </c>
      <c r="E128" s="24"/>
      <c r="F128" s="51">
        <v>120434389</v>
      </c>
      <c r="G128" s="51">
        <f>F128</f>
        <v>120434389</v>
      </c>
      <c r="H128" s="69"/>
      <c r="I128" s="69"/>
    </row>
    <row r="129" spans="1:9" ht="15.75" x14ac:dyDescent="0.25">
      <c r="A129" s="5">
        <v>4</v>
      </c>
      <c r="B129" s="5" t="s">
        <v>30</v>
      </c>
      <c r="C129" s="62"/>
      <c r="D129" s="62"/>
      <c r="E129" s="24"/>
      <c r="F129" s="25"/>
      <c r="G129" s="25"/>
      <c r="H129" s="89"/>
      <c r="I129" s="89"/>
    </row>
    <row r="130" spans="1:9" ht="15.75" x14ac:dyDescent="0.25">
      <c r="A130" s="5"/>
      <c r="B130" s="5" t="s">
        <v>90</v>
      </c>
      <c r="C130" s="62" t="s">
        <v>44</v>
      </c>
      <c r="D130" s="62" t="s">
        <v>43</v>
      </c>
      <c r="E130" s="24"/>
      <c r="F130" s="25">
        <v>100</v>
      </c>
      <c r="G130" s="25">
        <f>F130</f>
        <v>100</v>
      </c>
      <c r="H130" s="64"/>
      <c r="I130" s="64"/>
    </row>
    <row r="131" spans="1:9" ht="15.75" x14ac:dyDescent="0.25">
      <c r="A131" s="5"/>
      <c r="B131" s="5" t="s">
        <v>93</v>
      </c>
      <c r="C131" s="62" t="s">
        <v>44</v>
      </c>
      <c r="D131" s="62" t="s">
        <v>43</v>
      </c>
      <c r="E131" s="24"/>
      <c r="F131" s="25">
        <v>0</v>
      </c>
      <c r="G131" s="25">
        <f>F131</f>
        <v>0</v>
      </c>
    </row>
    <row r="132" spans="1:9" ht="28.5" x14ac:dyDescent="0.25">
      <c r="A132" s="5"/>
      <c r="B132" s="65" t="s">
        <v>119</v>
      </c>
      <c r="C132" s="42"/>
      <c r="D132" s="70"/>
      <c r="E132" s="24"/>
      <c r="F132" s="25"/>
      <c r="G132" s="25"/>
    </row>
    <row r="133" spans="1:9" ht="15.75" x14ac:dyDescent="0.25">
      <c r="A133" s="5"/>
      <c r="B133" s="71" t="s">
        <v>27</v>
      </c>
      <c r="C133" s="42"/>
      <c r="D133" s="70"/>
      <c r="E133" s="24"/>
      <c r="F133" s="25"/>
      <c r="G133" s="25"/>
    </row>
    <row r="134" spans="1:9" ht="15.75" x14ac:dyDescent="0.25">
      <c r="A134" s="5"/>
      <c r="B134" s="71" t="s">
        <v>99</v>
      </c>
      <c r="C134" s="42" t="s">
        <v>42</v>
      </c>
      <c r="D134" s="70" t="s">
        <v>41</v>
      </c>
      <c r="E134" s="24"/>
      <c r="F134" s="25">
        <v>300000</v>
      </c>
      <c r="G134" s="25">
        <v>300000</v>
      </c>
    </row>
    <row r="135" spans="1:9" ht="15.75" x14ac:dyDescent="0.25">
      <c r="A135" s="5"/>
      <c r="B135" s="71" t="s">
        <v>94</v>
      </c>
      <c r="C135" s="42" t="s">
        <v>42</v>
      </c>
      <c r="D135" s="70" t="s">
        <v>41</v>
      </c>
      <c r="E135" s="24"/>
      <c r="F135" s="25"/>
      <c r="G135" s="25"/>
    </row>
    <row r="136" spans="1:9" ht="15.75" x14ac:dyDescent="0.25">
      <c r="A136" s="5"/>
      <c r="B136" s="72" t="s">
        <v>28</v>
      </c>
      <c r="C136" s="42"/>
      <c r="D136" s="70"/>
      <c r="E136" s="24"/>
      <c r="F136" s="25"/>
      <c r="G136" s="25"/>
    </row>
    <row r="137" spans="1:9" ht="15.75" x14ac:dyDescent="0.25">
      <c r="A137" s="5"/>
      <c r="B137" s="71" t="s">
        <v>89</v>
      </c>
      <c r="C137" s="42" t="s">
        <v>40</v>
      </c>
      <c r="D137" s="70" t="s">
        <v>41</v>
      </c>
      <c r="E137" s="24"/>
      <c r="F137" s="25">
        <v>1</v>
      </c>
      <c r="G137" s="25">
        <v>1</v>
      </c>
    </row>
    <row r="138" spans="1:9" ht="15.75" x14ac:dyDescent="0.25">
      <c r="A138" s="5"/>
      <c r="B138" s="71" t="s">
        <v>29</v>
      </c>
      <c r="C138" s="42"/>
      <c r="D138" s="70"/>
      <c r="E138" s="24"/>
      <c r="F138" s="25"/>
      <c r="G138" s="25"/>
    </row>
    <row r="139" spans="1:9" ht="15.75" x14ac:dyDescent="0.25">
      <c r="A139" s="5"/>
      <c r="B139" s="71" t="s">
        <v>82</v>
      </c>
      <c r="C139" s="42" t="s">
        <v>102</v>
      </c>
      <c r="D139" s="70" t="s">
        <v>43</v>
      </c>
      <c r="E139" s="24"/>
      <c r="F139" s="25"/>
      <c r="G139" s="25"/>
    </row>
    <row r="140" spans="1:9" ht="15.75" x14ac:dyDescent="0.25">
      <c r="A140" s="5"/>
      <c r="B140" s="71" t="s">
        <v>30</v>
      </c>
      <c r="C140" s="42"/>
      <c r="D140" s="70"/>
      <c r="E140" s="24"/>
      <c r="F140" s="25"/>
      <c r="G140" s="25"/>
    </row>
    <row r="141" spans="1:9" ht="15.75" x14ac:dyDescent="0.25">
      <c r="A141" s="5"/>
      <c r="B141" s="71" t="s">
        <v>90</v>
      </c>
      <c r="C141" s="42" t="s">
        <v>44</v>
      </c>
      <c r="D141" s="70" t="s">
        <v>43</v>
      </c>
      <c r="E141" s="24"/>
      <c r="F141" s="25"/>
      <c r="G141" s="25"/>
    </row>
    <row r="142" spans="1:9" ht="28.5" x14ac:dyDescent="0.25">
      <c r="A142" s="5"/>
      <c r="B142" s="65" t="s">
        <v>120</v>
      </c>
      <c r="C142" s="42"/>
      <c r="D142" s="70"/>
      <c r="E142" s="24"/>
      <c r="F142" s="25"/>
      <c r="G142" s="25"/>
    </row>
    <row r="143" spans="1:9" ht="15.75" x14ac:dyDescent="0.25">
      <c r="A143" s="5"/>
      <c r="B143" s="71" t="s">
        <v>27</v>
      </c>
      <c r="C143" s="42"/>
      <c r="D143" s="70"/>
      <c r="E143" s="24"/>
      <c r="F143" s="25"/>
      <c r="G143" s="25"/>
    </row>
    <row r="144" spans="1:9" ht="15.75" x14ac:dyDescent="0.25">
      <c r="A144" s="5"/>
      <c r="B144" s="71" t="s">
        <v>99</v>
      </c>
      <c r="C144" s="42" t="s">
        <v>42</v>
      </c>
      <c r="D144" s="70" t="s">
        <v>41</v>
      </c>
      <c r="E144" s="24"/>
      <c r="F144" s="25">
        <v>300000</v>
      </c>
      <c r="G144" s="25">
        <v>300000</v>
      </c>
    </row>
    <row r="145" spans="1:7" ht="15.75" x14ac:dyDescent="0.25">
      <c r="A145" s="5"/>
      <c r="B145" s="71" t="s">
        <v>94</v>
      </c>
      <c r="C145" s="42" t="s">
        <v>42</v>
      </c>
      <c r="D145" s="70" t="s">
        <v>41</v>
      </c>
      <c r="E145" s="24"/>
      <c r="F145" s="25"/>
      <c r="G145" s="25"/>
    </row>
    <row r="146" spans="1:7" ht="15.75" x14ac:dyDescent="0.25">
      <c r="A146" s="5"/>
      <c r="B146" s="72" t="s">
        <v>28</v>
      </c>
      <c r="C146" s="42"/>
      <c r="D146" s="70"/>
      <c r="E146" s="24"/>
      <c r="F146" s="25"/>
      <c r="G146" s="25"/>
    </row>
    <row r="147" spans="1:7" ht="15.75" x14ac:dyDescent="0.25">
      <c r="A147" s="5"/>
      <c r="B147" s="71" t="s">
        <v>89</v>
      </c>
      <c r="C147" s="42" t="s">
        <v>40</v>
      </c>
      <c r="D147" s="70" t="s">
        <v>41</v>
      </c>
      <c r="E147" s="24"/>
      <c r="F147" s="25">
        <v>1</v>
      </c>
      <c r="G147" s="25">
        <v>1</v>
      </c>
    </row>
    <row r="148" spans="1:7" ht="15.75" x14ac:dyDescent="0.25">
      <c r="A148" s="5"/>
      <c r="B148" s="71" t="s">
        <v>29</v>
      </c>
      <c r="C148" s="42"/>
      <c r="D148" s="70"/>
      <c r="E148" s="24"/>
      <c r="F148" s="25"/>
      <c r="G148" s="25"/>
    </row>
    <row r="149" spans="1:7" ht="15.75" x14ac:dyDescent="0.25">
      <c r="A149" s="5"/>
      <c r="B149" s="71" t="s">
        <v>82</v>
      </c>
      <c r="C149" s="42" t="s">
        <v>44</v>
      </c>
      <c r="D149" s="70" t="s">
        <v>43</v>
      </c>
      <c r="E149" s="24"/>
      <c r="F149" s="25"/>
      <c r="G149" s="25"/>
    </row>
    <row r="150" spans="1:7" ht="15.75" x14ac:dyDescent="0.25">
      <c r="A150" s="5"/>
      <c r="B150" s="71" t="s">
        <v>30</v>
      </c>
      <c r="C150" s="42"/>
      <c r="D150" s="70"/>
      <c r="E150" s="24"/>
      <c r="F150" s="25"/>
      <c r="G150" s="25"/>
    </row>
    <row r="151" spans="1:7" ht="15.75" x14ac:dyDescent="0.25">
      <c r="A151" s="5"/>
      <c r="B151" s="71" t="s">
        <v>90</v>
      </c>
      <c r="C151" s="42" t="s">
        <v>44</v>
      </c>
      <c r="D151" s="70" t="s">
        <v>43</v>
      </c>
      <c r="E151" s="24"/>
      <c r="F151" s="25"/>
      <c r="G151" s="25"/>
    </row>
    <row r="152" spans="1:7" ht="42.75" x14ac:dyDescent="0.25">
      <c r="A152" s="5"/>
      <c r="B152" s="65" t="s">
        <v>121</v>
      </c>
      <c r="C152" s="42"/>
      <c r="D152" s="70"/>
      <c r="E152" s="24"/>
      <c r="F152" s="25"/>
      <c r="G152" s="25"/>
    </row>
    <row r="153" spans="1:7" ht="15.75" x14ac:dyDescent="0.25">
      <c r="A153" s="5"/>
      <c r="B153" s="71" t="s">
        <v>27</v>
      </c>
      <c r="C153" s="42"/>
      <c r="D153" s="70"/>
      <c r="E153" s="24"/>
      <c r="F153" s="25"/>
      <c r="G153" s="25"/>
    </row>
    <row r="154" spans="1:7" ht="15.75" x14ac:dyDescent="0.25">
      <c r="A154" s="5"/>
      <c r="B154" s="71" t="s">
        <v>99</v>
      </c>
      <c r="C154" s="42" t="s">
        <v>42</v>
      </c>
      <c r="D154" s="70" t="s">
        <v>41</v>
      </c>
      <c r="E154" s="24"/>
      <c r="F154" s="25">
        <v>300000</v>
      </c>
      <c r="G154" s="25">
        <v>300000</v>
      </c>
    </row>
    <row r="155" spans="1:7" ht="15.75" x14ac:dyDescent="0.25">
      <c r="A155" s="5"/>
      <c r="B155" s="71" t="s">
        <v>94</v>
      </c>
      <c r="C155" s="42" t="s">
        <v>42</v>
      </c>
      <c r="D155" s="70" t="s">
        <v>41</v>
      </c>
      <c r="E155" s="24"/>
      <c r="F155" s="25"/>
      <c r="G155" s="25"/>
    </row>
    <row r="156" spans="1:7" ht="15.75" x14ac:dyDescent="0.25">
      <c r="A156" s="5"/>
      <c r="B156" s="72" t="s">
        <v>28</v>
      </c>
      <c r="C156" s="42"/>
      <c r="D156" s="70"/>
      <c r="E156" s="24"/>
      <c r="F156" s="25"/>
      <c r="G156" s="25"/>
    </row>
    <row r="157" spans="1:7" ht="15.75" x14ac:dyDescent="0.25">
      <c r="A157" s="5"/>
      <c r="B157" s="71" t="s">
        <v>89</v>
      </c>
      <c r="C157" s="42" t="s">
        <v>40</v>
      </c>
      <c r="D157" s="70" t="s">
        <v>41</v>
      </c>
      <c r="E157" s="24"/>
      <c r="F157" s="25">
        <v>1</v>
      </c>
      <c r="G157" s="25">
        <v>1</v>
      </c>
    </row>
    <row r="158" spans="1:7" ht="15.75" x14ac:dyDescent="0.25">
      <c r="A158" s="5"/>
      <c r="B158" s="71" t="s">
        <v>29</v>
      </c>
      <c r="C158" s="42"/>
      <c r="D158" s="70"/>
      <c r="E158" s="24"/>
      <c r="F158" s="25"/>
      <c r="G158" s="25"/>
    </row>
    <row r="159" spans="1:7" ht="15.75" x14ac:dyDescent="0.25">
      <c r="A159" s="5"/>
      <c r="B159" s="71" t="s">
        <v>82</v>
      </c>
      <c r="C159" s="42" t="s">
        <v>44</v>
      </c>
      <c r="D159" s="70" t="s">
        <v>43</v>
      </c>
      <c r="E159" s="24"/>
      <c r="F159" s="25"/>
      <c r="G159" s="25"/>
    </row>
    <row r="160" spans="1:7" ht="15.75" x14ac:dyDescent="0.25">
      <c r="A160" s="5"/>
      <c r="B160" s="71" t="s">
        <v>30</v>
      </c>
      <c r="C160" s="42"/>
      <c r="D160" s="70"/>
      <c r="E160" s="24"/>
      <c r="F160" s="25"/>
      <c r="G160" s="25"/>
    </row>
    <row r="161" spans="1:7" ht="15.75" x14ac:dyDescent="0.25">
      <c r="A161" s="5"/>
      <c r="B161" s="71" t="s">
        <v>90</v>
      </c>
      <c r="C161" s="42" t="s">
        <v>44</v>
      </c>
      <c r="D161" s="70" t="s">
        <v>43</v>
      </c>
      <c r="E161" s="24"/>
      <c r="F161" s="25"/>
      <c r="G161" s="25"/>
    </row>
    <row r="162" spans="1:7" ht="71.25" x14ac:dyDescent="0.25">
      <c r="A162" s="5"/>
      <c r="B162" s="65" t="s">
        <v>122</v>
      </c>
      <c r="C162" s="42"/>
      <c r="D162" s="70"/>
      <c r="E162" s="24"/>
      <c r="F162" s="25"/>
      <c r="G162" s="25"/>
    </row>
    <row r="163" spans="1:7" ht="15.75" x14ac:dyDescent="0.25">
      <c r="A163" s="5"/>
      <c r="B163" s="71" t="s">
        <v>27</v>
      </c>
      <c r="C163" s="42"/>
      <c r="D163" s="70"/>
      <c r="E163" s="24"/>
      <c r="F163" s="25"/>
      <c r="G163" s="25"/>
    </row>
    <row r="164" spans="1:7" ht="15.75" x14ac:dyDescent="0.25">
      <c r="A164" s="5"/>
      <c r="B164" s="71" t="s">
        <v>99</v>
      </c>
      <c r="C164" s="42" t="s">
        <v>42</v>
      </c>
      <c r="D164" s="70" t="s">
        <v>41</v>
      </c>
      <c r="E164" s="24"/>
      <c r="F164" s="25">
        <v>100000</v>
      </c>
      <c r="G164" s="25">
        <v>100000</v>
      </c>
    </row>
    <row r="165" spans="1:7" ht="15.75" x14ac:dyDescent="0.25">
      <c r="A165" s="5"/>
      <c r="B165" s="71" t="s">
        <v>94</v>
      </c>
      <c r="C165" s="42" t="s">
        <v>42</v>
      </c>
      <c r="D165" s="70" t="s">
        <v>41</v>
      </c>
      <c r="E165" s="24"/>
      <c r="F165" s="25"/>
      <c r="G165" s="25"/>
    </row>
    <row r="166" spans="1:7" ht="15.75" x14ac:dyDescent="0.25">
      <c r="A166" s="5"/>
      <c r="B166" s="72" t="s">
        <v>28</v>
      </c>
      <c r="C166" s="42"/>
      <c r="D166" s="70"/>
      <c r="E166" s="24"/>
      <c r="F166" s="25"/>
      <c r="G166" s="25"/>
    </row>
    <row r="167" spans="1:7" ht="15.75" x14ac:dyDescent="0.25">
      <c r="A167" s="5"/>
      <c r="B167" s="71" t="s">
        <v>89</v>
      </c>
      <c r="C167" s="42" t="s">
        <v>40</v>
      </c>
      <c r="D167" s="70" t="s">
        <v>41</v>
      </c>
      <c r="E167" s="24"/>
      <c r="F167" s="25">
        <v>1</v>
      </c>
      <c r="G167" s="25">
        <v>1</v>
      </c>
    </row>
    <row r="168" spans="1:7" ht="15.75" x14ac:dyDescent="0.25">
      <c r="A168" s="5"/>
      <c r="B168" s="71" t="s">
        <v>29</v>
      </c>
      <c r="C168" s="42"/>
      <c r="D168" s="70"/>
      <c r="E168" s="24"/>
      <c r="F168" s="25"/>
      <c r="G168" s="25"/>
    </row>
    <row r="169" spans="1:7" ht="15.75" x14ac:dyDescent="0.25">
      <c r="A169" s="5"/>
      <c r="B169" s="71" t="s">
        <v>82</v>
      </c>
      <c r="C169" s="42" t="s">
        <v>44</v>
      </c>
      <c r="D169" s="70" t="s">
        <v>43</v>
      </c>
      <c r="E169" s="24"/>
      <c r="F169" s="25"/>
      <c r="G169" s="25"/>
    </row>
    <row r="170" spans="1:7" ht="15.75" x14ac:dyDescent="0.25">
      <c r="A170" s="5"/>
      <c r="B170" s="71" t="s">
        <v>30</v>
      </c>
      <c r="C170" s="42"/>
      <c r="D170" s="70"/>
      <c r="E170" s="24"/>
      <c r="F170" s="25"/>
      <c r="G170" s="25"/>
    </row>
    <row r="171" spans="1:7" ht="15.75" x14ac:dyDescent="0.25">
      <c r="A171" s="5"/>
      <c r="B171" s="71" t="s">
        <v>90</v>
      </c>
      <c r="C171" s="42" t="s">
        <v>44</v>
      </c>
      <c r="D171" s="70" t="s">
        <v>43</v>
      </c>
      <c r="E171" s="24"/>
      <c r="F171" s="25"/>
      <c r="G171" s="25"/>
    </row>
    <row r="172" spans="1:7" ht="45" customHeight="1" x14ac:dyDescent="0.25">
      <c r="A172" s="5"/>
      <c r="B172" s="49" t="s">
        <v>85</v>
      </c>
      <c r="C172" s="48"/>
      <c r="D172" s="48"/>
      <c r="E172" s="24"/>
      <c r="F172" s="25"/>
      <c r="G172" s="25"/>
    </row>
    <row r="173" spans="1:7" ht="15.75" x14ac:dyDescent="0.25">
      <c r="A173" s="5">
        <v>1</v>
      </c>
      <c r="B173" s="5" t="s">
        <v>27</v>
      </c>
      <c r="C173" s="48"/>
      <c r="D173" s="48"/>
      <c r="E173" s="24"/>
      <c r="F173" s="25"/>
      <c r="G173" s="25"/>
    </row>
    <row r="174" spans="1:7" ht="15.75" x14ac:dyDescent="0.25">
      <c r="A174" s="5"/>
      <c r="B174" s="5" t="s">
        <v>94</v>
      </c>
      <c r="C174" s="48" t="s">
        <v>42</v>
      </c>
      <c r="D174" s="48" t="s">
        <v>41</v>
      </c>
      <c r="E174" s="24"/>
      <c r="F174" s="25">
        <v>50000</v>
      </c>
      <c r="G174" s="25">
        <f>F174</f>
        <v>50000</v>
      </c>
    </row>
    <row r="175" spans="1:7" ht="15.75" x14ac:dyDescent="0.25">
      <c r="A175" s="5">
        <v>2</v>
      </c>
      <c r="B175" s="35" t="s">
        <v>28</v>
      </c>
      <c r="C175" s="48"/>
      <c r="D175" s="48"/>
      <c r="E175" s="24"/>
      <c r="F175" s="25"/>
      <c r="G175" s="25"/>
    </row>
    <row r="176" spans="1:7" ht="15.75" x14ac:dyDescent="0.25">
      <c r="A176" s="5"/>
      <c r="B176" s="5" t="s">
        <v>59</v>
      </c>
      <c r="C176" s="48" t="s">
        <v>40</v>
      </c>
      <c r="D176" s="48" t="s">
        <v>41</v>
      </c>
      <c r="E176" s="24"/>
      <c r="F176" s="25">
        <v>1</v>
      </c>
      <c r="G176" s="25">
        <f>F176</f>
        <v>1</v>
      </c>
    </row>
    <row r="177" spans="1:7" ht="15.75" x14ac:dyDescent="0.25">
      <c r="A177" s="5">
        <v>3</v>
      </c>
      <c r="B177" s="5" t="s">
        <v>29</v>
      </c>
      <c r="C177" s="48"/>
      <c r="D177" s="48"/>
      <c r="E177" s="24"/>
      <c r="F177" s="25"/>
      <c r="G177" s="25"/>
    </row>
    <row r="178" spans="1:7" ht="15.75" x14ac:dyDescent="0.25">
      <c r="A178" s="5"/>
      <c r="B178" s="5" t="s">
        <v>60</v>
      </c>
      <c r="C178" s="48" t="s">
        <v>42</v>
      </c>
      <c r="D178" s="48" t="s">
        <v>43</v>
      </c>
      <c r="E178" s="24"/>
      <c r="F178" s="25">
        <v>14225016</v>
      </c>
      <c r="G178" s="25">
        <f>F178</f>
        <v>14225016</v>
      </c>
    </row>
    <row r="179" spans="1:7" ht="15.75" x14ac:dyDescent="0.25">
      <c r="A179" s="5">
        <v>4</v>
      </c>
      <c r="B179" s="5" t="s">
        <v>30</v>
      </c>
      <c r="C179" s="48"/>
      <c r="D179" s="48"/>
      <c r="E179" s="24"/>
      <c r="F179" s="25"/>
      <c r="G179" s="25"/>
    </row>
    <row r="180" spans="1:7" ht="15.75" x14ac:dyDescent="0.25">
      <c r="A180" s="5"/>
      <c r="B180" s="5" t="s">
        <v>61</v>
      </c>
      <c r="C180" s="48" t="s">
        <v>44</v>
      </c>
      <c r="D180" s="48" t="s">
        <v>43</v>
      </c>
      <c r="E180" s="24"/>
      <c r="F180" s="25">
        <v>1</v>
      </c>
      <c r="G180" s="25">
        <f>F180</f>
        <v>1</v>
      </c>
    </row>
    <row r="181" spans="1:7" ht="33" customHeight="1" x14ac:dyDescent="0.25">
      <c r="A181" s="5"/>
      <c r="B181" s="55" t="s">
        <v>100</v>
      </c>
      <c r="C181" s="47"/>
      <c r="D181" s="47"/>
      <c r="E181" s="33"/>
      <c r="F181" s="25"/>
      <c r="G181" s="25"/>
    </row>
    <row r="182" spans="1:7" ht="15.75" x14ac:dyDescent="0.25">
      <c r="A182" s="5">
        <v>1</v>
      </c>
      <c r="B182" s="5" t="s">
        <v>27</v>
      </c>
      <c r="C182" s="53"/>
      <c r="D182" s="53"/>
      <c r="E182" s="24"/>
      <c r="F182" s="25"/>
      <c r="G182" s="25"/>
    </row>
    <row r="183" spans="1:7" ht="15.75" x14ac:dyDescent="0.25">
      <c r="A183" s="5"/>
      <c r="B183" s="5" t="s">
        <v>99</v>
      </c>
      <c r="C183" s="53" t="s">
        <v>42</v>
      </c>
      <c r="D183" s="53" t="s">
        <v>41</v>
      </c>
      <c r="E183" s="24"/>
      <c r="F183" s="25">
        <f>50000</f>
        <v>50000</v>
      </c>
      <c r="G183" s="25">
        <f>F183</f>
        <v>50000</v>
      </c>
    </row>
    <row r="184" spans="1:7" ht="15.75" x14ac:dyDescent="0.25">
      <c r="A184" s="5">
        <v>2</v>
      </c>
      <c r="B184" s="35" t="s">
        <v>28</v>
      </c>
      <c r="C184" s="53"/>
      <c r="D184" s="53"/>
      <c r="E184" s="24"/>
      <c r="F184" s="25"/>
      <c r="G184" s="25"/>
    </row>
    <row r="185" spans="1:7" ht="15.75" x14ac:dyDescent="0.25">
      <c r="A185" s="5"/>
      <c r="B185" s="5" t="s">
        <v>59</v>
      </c>
      <c r="C185" s="53" t="s">
        <v>40</v>
      </c>
      <c r="D185" s="53" t="s">
        <v>41</v>
      </c>
      <c r="E185" s="24"/>
      <c r="F185" s="25">
        <v>1</v>
      </c>
      <c r="G185" s="25">
        <f>F185</f>
        <v>1</v>
      </c>
    </row>
    <row r="186" spans="1:7" ht="15.75" x14ac:dyDescent="0.25">
      <c r="A186" s="5">
        <v>3</v>
      </c>
      <c r="B186" s="5" t="s">
        <v>29</v>
      </c>
      <c r="C186" s="53"/>
      <c r="D186" s="53"/>
      <c r="E186" s="24"/>
      <c r="F186" s="25"/>
      <c r="G186" s="25"/>
    </row>
    <row r="187" spans="1:7" ht="15.75" x14ac:dyDescent="0.25">
      <c r="A187" s="5"/>
      <c r="B187" s="5" t="s">
        <v>79</v>
      </c>
      <c r="C187" s="53" t="s">
        <v>42</v>
      </c>
      <c r="D187" s="53" t="s">
        <v>43</v>
      </c>
      <c r="E187" s="24"/>
      <c r="F187" s="25">
        <v>1225927</v>
      </c>
      <c r="G187" s="25">
        <f>F187</f>
        <v>1225927</v>
      </c>
    </row>
    <row r="188" spans="1:7" ht="15.75" x14ac:dyDescent="0.25">
      <c r="A188" s="5">
        <v>4</v>
      </c>
      <c r="B188" s="5" t="s">
        <v>30</v>
      </c>
      <c r="C188" s="53"/>
      <c r="D188" s="53"/>
      <c r="E188" s="24"/>
      <c r="F188" s="25"/>
      <c r="G188" s="25"/>
    </row>
    <row r="189" spans="1:7" ht="15.75" x14ac:dyDescent="0.25">
      <c r="A189" s="5"/>
      <c r="B189" s="5" t="s">
        <v>61</v>
      </c>
      <c r="C189" s="53" t="s">
        <v>44</v>
      </c>
      <c r="D189" s="53" t="s">
        <v>43</v>
      </c>
      <c r="E189" s="24"/>
      <c r="F189" s="25">
        <v>4</v>
      </c>
      <c r="G189" s="25">
        <f>F189</f>
        <v>4</v>
      </c>
    </row>
    <row r="190" spans="1:7" ht="51" customHeight="1" x14ac:dyDescent="0.25">
      <c r="A190" s="5"/>
      <c r="B190" s="55" t="s">
        <v>117</v>
      </c>
      <c r="C190" s="61"/>
      <c r="D190" s="61"/>
      <c r="E190" s="33"/>
      <c r="F190" s="25"/>
      <c r="G190" s="25"/>
    </row>
    <row r="191" spans="1:7" ht="15.75" x14ac:dyDescent="0.25">
      <c r="A191" s="5">
        <v>1</v>
      </c>
      <c r="B191" s="5" t="s">
        <v>27</v>
      </c>
      <c r="C191" s="61"/>
      <c r="D191" s="61"/>
      <c r="E191" s="24"/>
      <c r="F191" s="25"/>
      <c r="G191" s="25"/>
    </row>
    <row r="192" spans="1:7" ht="15.75" x14ac:dyDescent="0.25">
      <c r="A192" s="5"/>
      <c r="B192" s="5" t="s">
        <v>94</v>
      </c>
      <c r="C192" s="61" t="s">
        <v>42</v>
      </c>
      <c r="D192" s="61" t="s">
        <v>41</v>
      </c>
      <c r="E192" s="24"/>
      <c r="F192" s="25">
        <v>100000</v>
      </c>
      <c r="G192" s="25">
        <f>F192</f>
        <v>100000</v>
      </c>
    </row>
    <row r="193" spans="1:7" ht="15.75" x14ac:dyDescent="0.25">
      <c r="A193" s="5">
        <v>2</v>
      </c>
      <c r="B193" s="35" t="s">
        <v>28</v>
      </c>
      <c r="C193" s="61"/>
      <c r="D193" s="61"/>
      <c r="E193" s="24"/>
      <c r="F193" s="25"/>
      <c r="G193" s="25"/>
    </row>
    <row r="194" spans="1:7" ht="15.75" x14ac:dyDescent="0.25">
      <c r="A194" s="5"/>
      <c r="B194" s="5" t="s">
        <v>59</v>
      </c>
      <c r="C194" s="61" t="s">
        <v>40</v>
      </c>
      <c r="D194" s="61" t="s">
        <v>41</v>
      </c>
      <c r="E194" s="24"/>
      <c r="F194" s="25">
        <v>1</v>
      </c>
      <c r="G194" s="25">
        <f>F194</f>
        <v>1</v>
      </c>
    </row>
    <row r="195" spans="1:7" ht="15.75" x14ac:dyDescent="0.25">
      <c r="A195" s="5">
        <v>3</v>
      </c>
      <c r="B195" s="5" t="s">
        <v>29</v>
      </c>
      <c r="C195" s="61"/>
      <c r="D195" s="61"/>
      <c r="E195" s="24"/>
      <c r="F195" s="25"/>
      <c r="G195" s="25"/>
    </row>
    <row r="196" spans="1:7" ht="15.75" x14ac:dyDescent="0.25">
      <c r="A196" s="5"/>
      <c r="B196" s="5" t="s">
        <v>60</v>
      </c>
      <c r="C196" s="61" t="s">
        <v>42</v>
      </c>
      <c r="D196" s="61" t="s">
        <v>43</v>
      </c>
      <c r="E196" s="24"/>
      <c r="F196" s="25"/>
      <c r="G196" s="25"/>
    </row>
    <row r="197" spans="1:7" ht="15.75" x14ac:dyDescent="0.25">
      <c r="A197" s="5">
        <v>4</v>
      </c>
      <c r="B197" s="5" t="s">
        <v>30</v>
      </c>
      <c r="C197" s="61"/>
      <c r="D197" s="61"/>
      <c r="E197" s="24"/>
      <c r="F197" s="25"/>
      <c r="G197" s="25"/>
    </row>
    <row r="198" spans="1:7" ht="15.75" x14ac:dyDescent="0.25">
      <c r="A198" s="5"/>
      <c r="B198" s="5" t="s">
        <v>61</v>
      </c>
      <c r="C198" s="61" t="s">
        <v>44</v>
      </c>
      <c r="D198" s="61" t="s">
        <v>43</v>
      </c>
      <c r="E198" s="24"/>
      <c r="F198" s="25"/>
      <c r="G198" s="25"/>
    </row>
    <row r="199" spans="1:7" ht="25.5" x14ac:dyDescent="0.25">
      <c r="A199" s="5"/>
      <c r="B199" s="74" t="s">
        <v>126</v>
      </c>
      <c r="C199" s="42"/>
      <c r="D199" s="70"/>
      <c r="E199" s="24"/>
      <c r="F199" s="25"/>
      <c r="G199" s="25"/>
    </row>
    <row r="200" spans="1:7" ht="15.75" x14ac:dyDescent="0.25">
      <c r="A200" s="5"/>
      <c r="B200" s="71" t="s">
        <v>27</v>
      </c>
      <c r="C200" s="42"/>
      <c r="D200" s="70"/>
      <c r="E200" s="24"/>
      <c r="F200" s="25">
        <v>200000</v>
      </c>
      <c r="G200" s="25">
        <v>200000</v>
      </c>
    </row>
    <row r="201" spans="1:7" ht="15.75" x14ac:dyDescent="0.25">
      <c r="A201" s="5"/>
      <c r="B201" s="71" t="s">
        <v>99</v>
      </c>
      <c r="C201" s="42" t="s">
        <v>42</v>
      </c>
      <c r="D201" s="70" t="s">
        <v>41</v>
      </c>
      <c r="E201" s="24"/>
      <c r="F201" s="25"/>
      <c r="G201" s="25"/>
    </row>
    <row r="202" spans="1:7" ht="15.75" x14ac:dyDescent="0.25">
      <c r="A202" s="5"/>
      <c r="B202" s="72" t="s">
        <v>28</v>
      </c>
      <c r="C202" s="42"/>
      <c r="D202" s="70"/>
      <c r="E202" s="24"/>
      <c r="F202" s="25"/>
      <c r="G202" s="25"/>
    </row>
    <row r="203" spans="1:7" ht="15.75" x14ac:dyDescent="0.25">
      <c r="A203" s="5"/>
      <c r="B203" s="71" t="s">
        <v>59</v>
      </c>
      <c r="C203" s="42" t="s">
        <v>40</v>
      </c>
      <c r="D203" s="70" t="s">
        <v>41</v>
      </c>
      <c r="E203" s="24"/>
      <c r="F203" s="25">
        <v>1</v>
      </c>
      <c r="G203" s="25">
        <v>1</v>
      </c>
    </row>
    <row r="204" spans="1:7" ht="15.75" x14ac:dyDescent="0.25">
      <c r="A204" s="5"/>
      <c r="B204" s="71" t="s">
        <v>29</v>
      </c>
      <c r="C204" s="42"/>
      <c r="D204" s="70"/>
      <c r="E204" s="24"/>
      <c r="F204" s="25"/>
      <c r="G204" s="25"/>
    </row>
    <row r="205" spans="1:7" ht="15.75" x14ac:dyDescent="0.25">
      <c r="A205" s="5"/>
      <c r="B205" s="71" t="s">
        <v>79</v>
      </c>
      <c r="C205" s="42" t="s">
        <v>42</v>
      </c>
      <c r="D205" s="70" t="s">
        <v>43</v>
      </c>
      <c r="E205" s="24"/>
      <c r="F205" s="25"/>
      <c r="G205" s="25"/>
    </row>
    <row r="206" spans="1:7" ht="15.75" x14ac:dyDescent="0.25">
      <c r="A206" s="5"/>
      <c r="B206" s="71" t="s">
        <v>30</v>
      </c>
      <c r="C206" s="42"/>
      <c r="D206" s="70"/>
      <c r="E206" s="24"/>
      <c r="F206" s="25"/>
      <c r="G206" s="25"/>
    </row>
    <row r="207" spans="1:7" ht="15.75" x14ac:dyDescent="0.25">
      <c r="A207" s="5"/>
      <c r="B207" s="71" t="s">
        <v>61</v>
      </c>
      <c r="C207" s="42" t="s">
        <v>44</v>
      </c>
      <c r="D207" s="70" t="s">
        <v>43</v>
      </c>
      <c r="E207" s="24"/>
      <c r="F207" s="25"/>
      <c r="G207" s="25"/>
    </row>
    <row r="208" spans="1:7" ht="28.5" x14ac:dyDescent="0.25">
      <c r="A208" s="5"/>
      <c r="B208" s="57" t="s">
        <v>78</v>
      </c>
      <c r="C208" s="19"/>
      <c r="D208" s="19"/>
      <c r="E208" s="24"/>
      <c r="F208" s="25"/>
      <c r="G208" s="25"/>
    </row>
    <row r="209" spans="1:9" ht="45.75" customHeight="1" x14ac:dyDescent="0.25">
      <c r="A209" s="19"/>
      <c r="B209" s="27" t="s">
        <v>65</v>
      </c>
      <c r="C209" s="19"/>
      <c r="D209" s="19"/>
      <c r="E209" s="19"/>
      <c r="F209" s="19"/>
      <c r="G209" s="19"/>
      <c r="I209" s="43"/>
    </row>
    <row r="210" spans="1:9" ht="15.75" x14ac:dyDescent="0.25">
      <c r="A210" s="19">
        <v>1</v>
      </c>
      <c r="B210" s="5" t="s">
        <v>27</v>
      </c>
      <c r="C210" s="19"/>
      <c r="D210" s="19"/>
      <c r="E210" s="19"/>
      <c r="F210" s="19"/>
      <c r="G210" s="19"/>
    </row>
    <row r="211" spans="1:9" ht="15.75" x14ac:dyDescent="0.25">
      <c r="A211" s="19"/>
      <c r="B211" s="5" t="s">
        <v>103</v>
      </c>
      <c r="C211" s="19" t="s">
        <v>42</v>
      </c>
      <c r="D211" s="37" t="s">
        <v>41</v>
      </c>
      <c r="E211" s="19"/>
      <c r="F211" s="19">
        <f>100000+1760720+4362554-5640434</f>
        <v>582840</v>
      </c>
      <c r="G211" s="19">
        <f>E211+F211</f>
        <v>582840</v>
      </c>
    </row>
    <row r="212" spans="1:9" ht="31.5" x14ac:dyDescent="0.25">
      <c r="A212" s="19"/>
      <c r="B212" s="5" t="s">
        <v>66</v>
      </c>
      <c r="C212" s="19" t="s">
        <v>57</v>
      </c>
      <c r="D212" s="19" t="s">
        <v>58</v>
      </c>
      <c r="E212" s="19"/>
      <c r="F212" s="19">
        <v>664</v>
      </c>
      <c r="G212" s="19">
        <f>E212+F212</f>
        <v>664</v>
      </c>
    </row>
    <row r="213" spans="1:9" ht="15.75" x14ac:dyDescent="0.25">
      <c r="A213" s="19">
        <v>2</v>
      </c>
      <c r="B213" s="5" t="s">
        <v>28</v>
      </c>
      <c r="C213" s="19"/>
      <c r="D213" s="19"/>
      <c r="E213" s="19"/>
      <c r="F213" s="19"/>
      <c r="G213" s="19"/>
    </row>
    <row r="214" spans="1:9" ht="15.75" x14ac:dyDescent="0.25">
      <c r="A214" s="5"/>
      <c r="B214" s="5" t="s">
        <v>88</v>
      </c>
      <c r="C214" s="19" t="s">
        <v>40</v>
      </c>
      <c r="D214" s="19" t="s">
        <v>41</v>
      </c>
      <c r="E214" s="19"/>
      <c r="F214" s="19">
        <v>1</v>
      </c>
      <c r="G214" s="23">
        <f>E214+F214</f>
        <v>1</v>
      </c>
    </row>
    <row r="215" spans="1:9" ht="15.75" x14ac:dyDescent="0.25">
      <c r="A215" s="19">
        <v>3</v>
      </c>
      <c r="B215" s="5" t="s">
        <v>29</v>
      </c>
      <c r="C215" s="19"/>
      <c r="D215" s="19"/>
      <c r="E215" s="19"/>
      <c r="F215" s="19"/>
      <c r="G215" s="19"/>
    </row>
    <row r="216" spans="1:9" ht="15.75" x14ac:dyDescent="0.25">
      <c r="A216" s="19"/>
      <c r="B216" s="5" t="s">
        <v>64</v>
      </c>
      <c r="C216" s="19" t="s">
        <v>42</v>
      </c>
      <c r="D216" s="19" t="s">
        <v>43</v>
      </c>
      <c r="E216" s="19"/>
      <c r="F216" s="19">
        <v>14473674</v>
      </c>
      <c r="G216" s="19">
        <f>E216+F216</f>
        <v>14473674</v>
      </c>
    </row>
    <row r="217" spans="1:9" ht="15.75" x14ac:dyDescent="0.25">
      <c r="A217" s="19">
        <v>4</v>
      </c>
      <c r="B217" s="5" t="s">
        <v>30</v>
      </c>
      <c r="C217" s="19"/>
      <c r="D217" s="19"/>
      <c r="E217" s="19"/>
      <c r="F217" s="19"/>
      <c r="G217" s="23"/>
    </row>
    <row r="218" spans="1:9" ht="15.75" x14ac:dyDescent="0.25">
      <c r="A218" s="59"/>
      <c r="B218" s="5" t="s">
        <v>104</v>
      </c>
      <c r="C218" s="59" t="s">
        <v>44</v>
      </c>
      <c r="D218" s="59" t="s">
        <v>43</v>
      </c>
      <c r="E218" s="59"/>
      <c r="F218" s="59">
        <v>61</v>
      </c>
      <c r="G218" s="23">
        <v>61</v>
      </c>
    </row>
    <row r="219" spans="1:9" ht="15.75" customHeight="1" x14ac:dyDescent="0.25">
      <c r="A219" s="77" t="s">
        <v>97</v>
      </c>
      <c r="B219" s="77"/>
      <c r="C219" s="77"/>
      <c r="D219" s="20"/>
      <c r="F219" s="73"/>
    </row>
    <row r="220" spans="1:9" ht="32.25" customHeight="1" x14ac:dyDescent="0.25">
      <c r="A220" s="77"/>
      <c r="B220" s="77"/>
      <c r="C220" s="77"/>
      <c r="D220" s="7"/>
      <c r="E220" s="6"/>
      <c r="F220" s="81" t="s">
        <v>105</v>
      </c>
      <c r="G220" s="81"/>
    </row>
    <row r="221" spans="1:9" ht="15.75" x14ac:dyDescent="0.25">
      <c r="A221" s="78" t="s">
        <v>31</v>
      </c>
      <c r="B221" s="78"/>
      <c r="C221" s="2"/>
      <c r="D221" s="2"/>
    </row>
    <row r="222" spans="1:9" ht="24" customHeight="1" x14ac:dyDescent="0.25">
      <c r="A222" s="75" t="s">
        <v>45</v>
      </c>
      <c r="B222" s="75"/>
      <c r="C222" s="10"/>
      <c r="D222" s="10"/>
    </row>
    <row r="223" spans="1:9" ht="26.45" customHeight="1" x14ac:dyDescent="0.25">
      <c r="A223" s="78" t="s">
        <v>46</v>
      </c>
      <c r="B223" s="78"/>
      <c r="C223" s="78"/>
      <c r="D223" s="7"/>
      <c r="E223" s="6"/>
      <c r="F223" s="81" t="s">
        <v>106</v>
      </c>
      <c r="G223" s="81"/>
    </row>
    <row r="224" spans="1:9" x14ac:dyDescent="0.25">
      <c r="A224" s="13" t="s">
        <v>128</v>
      </c>
    </row>
    <row r="225" spans="1:1" x14ac:dyDescent="0.25">
      <c r="A225" s="14" t="s">
        <v>38</v>
      </c>
    </row>
  </sheetData>
  <mergeCells count="41">
    <mergeCell ref="E6:G6"/>
    <mergeCell ref="A16:A17"/>
    <mergeCell ref="H129:I129"/>
    <mergeCell ref="F1:G3"/>
    <mergeCell ref="B29:G29"/>
    <mergeCell ref="E7:G7"/>
    <mergeCell ref="E8:G8"/>
    <mergeCell ref="B22:G22"/>
    <mergeCell ref="E5:G5"/>
    <mergeCell ref="H127:I127"/>
    <mergeCell ref="E9:G9"/>
    <mergeCell ref="A11:G11"/>
    <mergeCell ref="C14:F14"/>
    <mergeCell ref="C15:F15"/>
    <mergeCell ref="E18:F18"/>
    <mergeCell ref="E19:F19"/>
    <mergeCell ref="C16:F16"/>
    <mergeCell ref="C17:F17"/>
    <mergeCell ref="A10:G10"/>
    <mergeCell ref="B21:G21"/>
    <mergeCell ref="A14:A15"/>
    <mergeCell ref="B28:G28"/>
    <mergeCell ref="B27:G27"/>
    <mergeCell ref="B23:G23"/>
    <mergeCell ref="B24:G24"/>
    <mergeCell ref="B20:G20"/>
    <mergeCell ref="A18:A19"/>
    <mergeCell ref="A223:C223"/>
    <mergeCell ref="F223:G223"/>
    <mergeCell ref="D26:G26"/>
    <mergeCell ref="B30:G30"/>
    <mergeCell ref="A37:B37"/>
    <mergeCell ref="F220:G220"/>
    <mergeCell ref="B31:G31"/>
    <mergeCell ref="A38:A39"/>
    <mergeCell ref="A222:B222"/>
    <mergeCell ref="A45:B45"/>
    <mergeCell ref="A219:C220"/>
    <mergeCell ref="A221:B221"/>
    <mergeCell ref="B38:G38"/>
    <mergeCell ref="B46:G46"/>
  </mergeCells>
  <pageMargins left="0.19685039370078741" right="0.15748031496062992" top="0.51181102362204722" bottom="0.27559055118110237" header="0.31496062992125984" footer="0.31496062992125984"/>
  <pageSetup paperSize="9" scale="65" orientation="landscape" r:id="rId1"/>
  <rowBreaks count="5" manualBreakCount="5">
    <brk id="31" max="6" man="1"/>
    <brk id="68" max="6" man="1"/>
    <brk id="108" max="6" man="1"/>
    <brk id="193" max="6" man="1"/>
    <brk id="209"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1517330</vt:lpstr>
      <vt:lpstr>'1517330'!Область_друку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2023-11-14T12:11:49Z</cp:lastPrinted>
  <dcterms:created xsi:type="dcterms:W3CDTF">2018-12-28T08:43:53Z</dcterms:created>
  <dcterms:modified xsi:type="dcterms:W3CDTF">2023-11-27T14:40:51Z</dcterms:modified>
</cp:coreProperties>
</file>