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070" sheetId="1" r:id="rId1"/>
  </sheets>
  <definedNames>
    <definedName name="_xlnm.Print_Area" localSheetId="0">'0611070'!$A$1:$K$94</definedName>
  </definedNames>
  <calcPr calcId="152511"/>
</workbook>
</file>

<file path=xl/calcChain.xml><?xml version="1.0" encoding="utf-8"?>
<calcChain xmlns="http://schemas.openxmlformats.org/spreadsheetml/2006/main">
  <c r="J87" i="1" l="1"/>
  <c r="J86" i="1"/>
  <c r="J85" i="1"/>
  <c r="J84" i="1"/>
  <c r="J83" i="1"/>
  <c r="F81" i="1"/>
  <c r="J81" i="1" s="1"/>
  <c r="F80" i="1"/>
  <c r="J80" i="1" s="1"/>
  <c r="F79" i="1"/>
  <c r="J79" i="1" s="1"/>
  <c r="F76" i="1"/>
  <c r="J76" i="1" s="1"/>
  <c r="J75" i="1"/>
  <c r="F74" i="1"/>
  <c r="J74" i="1" s="1"/>
  <c r="H73" i="1"/>
  <c r="F73" i="1"/>
  <c r="J73" i="1" s="1"/>
  <c r="J72" i="1"/>
  <c r="J70" i="1"/>
  <c r="J69" i="1"/>
  <c r="J68" i="1"/>
  <c r="J67" i="1"/>
  <c r="J66" i="1"/>
  <c r="J65" i="1"/>
  <c r="J64" i="1"/>
  <c r="H57" i="1"/>
  <c r="D57" i="1"/>
  <c r="F50" i="1"/>
  <c r="F56" i="1" s="1"/>
  <c r="D50" i="1"/>
  <c r="D56" i="1" s="1"/>
  <c r="F78" i="1" s="1"/>
  <c r="J78" i="1" s="1"/>
  <c r="H49" i="1"/>
  <c r="H48" i="1"/>
  <c r="H47" i="1"/>
  <c r="H50" i="1" s="1"/>
  <c r="F58" i="1" l="1"/>
  <c r="H56" i="1"/>
  <c r="H58" i="1" s="1"/>
  <c r="D58" i="1"/>
</calcChain>
</file>

<file path=xl/sharedStrings.xml><?xml version="1.0" encoding="utf-8"?>
<sst xmlns="http://schemas.openxmlformats.org/spreadsheetml/2006/main" count="155" uniqueCount="111">
  <si>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</si>
  <si>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</si>
  <si>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</si>
  <si>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</si>
  <si>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</si>
  <si>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</si>
  <si>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</si>
  <si>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</si>
  <si>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0611070    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</si>
  <si>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1070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</si>
  <si>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0960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</si>
  <si>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 Надання позашкільної освіти закладами позашкільної освіти, заходи із позашкільної роботи з дітьми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</si>
  <si>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</si>
  <si>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39 483 020,00 гривень, у тому числі загального фонду — 38 379 360,00 гривень та спеціального фонду — 1 103 660,00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</si>
  <si>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</si>
  <si>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</si>
  <si>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 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</si>
  <si>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</si>
  <si>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</si>
  <si>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 22.06.2000 року № 1841-III “Про позашкільну освіту”  (із змінами і доповненнями)</t>
  </si>
  <si>
    <t xml:space="preserve">Закон України від 09.11.2023 року № 3460-IX  "Про Державний бюджет України на 2024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</si>
  <si>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</si>
  <si>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</si>
  <si>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 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</si>
  <si>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26.09.2005 року  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</si>
  <si>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і науки від 05.11.2009 року № 1010 "Про затвердження Положення про центр, палац, будинок, клуб художньої творчості дітей,  юнацтва та молоді, художньо-естетичної творчості учнівської молоді, дитячої та юнацької  творчості, естетичного виховання"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</si>
  <si>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</si>
  <si>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</si>
  <si>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</si>
  <si>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</si>
  <si>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КМУ від 05.10.2009 року № 1124 "Про затвердження Положення про центр розвитку дитини"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</si>
  <si>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</si>
  <si>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06.05.2001 року № 433 "Про затвердження переліку типів позашкільних навчальних закладів і Положення про позашкільний навчальний заклад"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</si>
  <si>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</si>
  <si>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</si>
  <si>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</si>
  <si>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</si>
  <si>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</si>
  <si>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</si>
  <si>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</si>
  <si>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залучення дітей та надання належних умов виховання та рівних можливостей дівчатам та хлопцям у сфері отримання позашкільної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</si>
  <si>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розвитку здібностей та обдарувань вихованців, учнів, задоволення їх інтересів, духовних запитів і потреб у професійному визначенні.</t>
    </r>
  </si>
  <si>
    <t> 8.Завдання бюджетної програми:</t>
  </si>
  <si>
    <t>Завдання</t>
  </si>
  <si>
    <t>Забезпечити рівні можливості дівчатам та хлопцям у сфері отримання позашкільної освіти, створити належні умови для збільшення дітей позашкільної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</si>
  <si>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</si>
  <si>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</si>
  <si>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</si>
  <si>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</si>
  <si>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</si>
  <si>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</si>
  <si>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позашкільної освіти</t>
  </si>
  <si>
    <t>Організація роботи пунктів обігріву в закладах освіти</t>
  </si>
  <si>
    <t>Придбання обладнання і предметів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</si>
  <si>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</si>
  <si>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</si>
  <si>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</si>
  <si>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</si>
  <si>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</si>
  <si>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</si>
  <si>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</si>
  <si>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</si>
  <si>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</si>
  <si>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</si>
  <si>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</si>
  <si>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</si>
  <si>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ПЗ - 1</t>
  </si>
  <si>
    <t>Кількість класів (гуртків)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</si>
  <si>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</si>
  <si>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</si>
  <si>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</si>
  <si>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</si>
  <si>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</si>
  <si>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позашкільної освіти</t>
  </si>
  <si>
    <t>грн</t>
  </si>
  <si>
    <t>Рішення сесії Хмельницької міської ради від 21.12.2022 року № 12</t>
  </si>
  <si>
    <t>продукту</t>
  </si>
  <si>
    <t>Кількість дітей, які отримують позашкільну освіту</t>
  </si>
  <si>
    <t>осіб</t>
  </si>
  <si>
    <t>Мережа, звіт ПЗ-1</t>
  </si>
  <si>
    <t>Чисельність дітей в розрахунку на одного педагогічного працівника</t>
  </si>
  <si>
    <t>Розрахунок</t>
  </si>
  <si>
    <t>Чисельність дітей в розрахунку на одну штатну одиницю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</si>
  <si>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</si>
  <si>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</si>
  <si>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позашкільної освіти</t>
  </si>
  <si>
    <t>л</t>
  </si>
  <si>
    <t>ефективності</t>
  </si>
  <si>
    <t>Витрати на одну дитину, яка отримує позашкільну освіту</t>
  </si>
  <si>
    <t>Середня наповнюваність гуртків</t>
  </si>
  <si>
    <t>Середньорічна кількість дітей на один заклад позашкільної освіти</t>
  </si>
  <si>
    <t>Середні витрати на один пункт обігріву</t>
  </si>
  <si>
    <t>якості</t>
  </si>
  <si>
    <t>Відсоток охоплення учнів позашкільною освітою</t>
  </si>
  <si>
    <t>%</t>
  </si>
  <si>
    <t>Динаміка росту власних надходжень в порівнянні з минулим роком</t>
  </si>
  <si>
    <t>Відсоток дітей, які візьмуть участь у тренувально-оздоровчих зборах</t>
  </si>
  <si>
    <t>Відсоток будівельної готовності по утеплення фасаду та сходового майданчика перед Палацом творчості дітей та юнацтва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</si>
  <si>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</si>
  <si>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</si>
  <si>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</si>
  <si>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</si>
  <si>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</si>
  <si>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</si>
  <si>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</si>
  <si>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</si>
  <si>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</si>
  <si>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</si>
  <si>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 (0382) 70 46 06</t>
  </si>
  <si>
    <t>25.01.2024 року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</si>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</sst>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0.0"/>
    <numFmt numFmtId="165" formatCode="_-* #,##0\ _₴_-;\-* #,##0\ _₴_-;_-* &quot;-&quot;??\ _₴_-;_-@_-"/>
    <numFmt numFmtId="166" formatCode="#,##0.0\ _₴"/>
  </numFmts>
  <fonts count="31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2" fillId="0" borderId="0"/>
    <xf numFmtId="0" fontId="2" fillId="0" borderId="0"/>
    <xf numFmtId="0" fontId="26" fillId="0" borderId="0"/>
    <xf numFmtId="0" fontId="22" fillId="0" borderId="0"/>
    <xf numFmtId="0" fontId="28" fillId="0" borderId="0"/>
    <xf numFmtId="0" fontId="29" fillId="0" borderId="0"/>
    <xf numFmtId="0" fontId="1" fillId="0" borderId="0"/>
    <xf numFmtId="0" fontId="20" fillId="16" borderId="14" applyNumberFormat="0" applyFont="0" applyAlignment="0" applyProtection="0"/>
    <xf numFmtId="0" fontId="3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43" fontId="9" fillId="0" borderId="2" xfId="0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3" fontId="10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165" fontId="9" fillId="0" borderId="3" xfId="0" applyNumberFormat="1" applyFont="1" applyFill="1" applyBorder="1" applyAlignment="1">
      <alignment horizontal="center" vertical="center" wrapText="1" shrinkToFit="1"/>
    </xf>
    <xf numFmtId="165" fontId="9" fillId="0" borderId="5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 vertical="center" wrapText="1" shrinkToFit="1"/>
    </xf>
    <xf numFmtId="164" fontId="10" fillId="0" borderId="2" xfId="0" applyNumberFormat="1" applyFont="1" applyFill="1" applyBorder="1" applyAlignment="1">
      <alignment horizontal="center" vertical="center" wrapText="1" shrinkToFit="1"/>
    </xf>
    <xf numFmtId="4" fontId="10" fillId="0" borderId="2" xfId="0" applyNumberFormat="1" applyFont="1" applyFill="1" applyBorder="1" applyAlignment="1">
      <alignment horizontal="center" vertical="center" wrapText="1" shrinkToFi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9" fillId="0" borderId="5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97"/>
  <sheetViews>
    <sheetView tabSelected="1" view="pageBreakPreview" zoomScale="70" zoomScaleNormal="8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6.6640625" style="1" customWidth="1"/>
    <col min="13" max="13" width="22.5" style="1" customWidth="1"/>
    <col min="14" max="14" width="16.1640625" style="1" customWidth="1"/>
    <col min="15" max="15" width="12.1640625" style="1" bestFit="1" customWidth="1"/>
    <col min="16" max="16" width="13" style="1" bestFit="1" customWidth="1"/>
    <col min="17" max="16384" width="9.33203125" style="1"/>
  </cols>
  <sheetData>
    <row r="1" spans="1:14" ht="92.25" customHeight="1" x14ac:dyDescent="0.2">
      <c r="B1" s="2"/>
      <c r="C1" s="2"/>
      <c r="D1" s="2"/>
      <c r="E1" s="2"/>
      <c r="F1" s="2"/>
      <c r="G1" s="125" t="s">
        <v>0</v>
      </c>
      <c r="H1" s="126"/>
      <c r="I1" s="126"/>
      <c r="J1" s="126"/>
      <c r="K1" s="126"/>
    </row>
    <row r="2" spans="1:14" ht="117.75" customHeight="1" x14ac:dyDescent="0.2">
      <c r="B2" s="2"/>
      <c r="C2" s="2"/>
      <c r="D2" s="2"/>
      <c r="E2" s="2"/>
      <c r="F2" s="2"/>
      <c r="G2" s="127" t="s">
        <v>110</v>
      </c>
      <c r="H2" s="127"/>
      <c r="I2" s="127"/>
      <c r="J2" s="127"/>
      <c r="K2" s="127"/>
    </row>
    <row r="3" spans="1:14" ht="37.5" customHeight="1" x14ac:dyDescent="0.2">
      <c r="A3" s="128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4" ht="126" customHeight="1" x14ac:dyDescent="0.2">
      <c r="A4" s="3" t="s">
        <v>2</v>
      </c>
      <c r="B4" s="122" t="s">
        <v>3</v>
      </c>
      <c r="C4" s="122"/>
      <c r="D4" s="122"/>
      <c r="E4" s="122"/>
      <c r="F4" s="122"/>
      <c r="G4" s="49" t="s">
        <v>4</v>
      </c>
      <c r="H4" s="49"/>
      <c r="I4" s="49"/>
      <c r="J4" s="49"/>
      <c r="K4" s="49"/>
    </row>
    <row r="5" spans="1:14" ht="126" customHeight="1" x14ac:dyDescent="0.2">
      <c r="A5" s="4" t="s">
        <v>5</v>
      </c>
      <c r="B5" s="122" t="s">
        <v>6</v>
      </c>
      <c r="C5" s="122"/>
      <c r="D5" s="122"/>
      <c r="E5" s="122"/>
      <c r="F5" s="122"/>
      <c r="G5" s="122" t="s">
        <v>7</v>
      </c>
      <c r="H5" s="122"/>
      <c r="I5" s="122"/>
      <c r="J5" s="122"/>
      <c r="K5" s="122"/>
    </row>
    <row r="6" spans="1:14" ht="136.5" customHeight="1" x14ac:dyDescent="0.2">
      <c r="A6" s="4" t="s">
        <v>8</v>
      </c>
      <c r="B6" s="49" t="s">
        <v>9</v>
      </c>
      <c r="C6" s="122"/>
      <c r="D6" s="5" t="s">
        <v>10</v>
      </c>
      <c r="E6" s="123" t="s">
        <v>11</v>
      </c>
      <c r="F6" s="122"/>
      <c r="G6" s="49" t="s">
        <v>12</v>
      </c>
      <c r="H6" s="122"/>
      <c r="I6" s="122"/>
      <c r="J6" s="122"/>
      <c r="K6" s="122"/>
    </row>
    <row r="7" spans="1:14" ht="27" customHeight="1" x14ac:dyDescent="0.2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6"/>
      <c r="M7" s="6"/>
      <c r="N7" s="6"/>
    </row>
    <row r="8" spans="1:14" ht="22.15" customHeight="1" x14ac:dyDescent="0.2">
      <c r="A8" s="124" t="s">
        <v>14</v>
      </c>
      <c r="B8" s="124"/>
      <c r="C8" s="124"/>
      <c r="D8" s="124"/>
      <c r="E8" s="124"/>
      <c r="F8" s="124"/>
      <c r="G8" s="124"/>
      <c r="H8" s="124"/>
      <c r="I8" s="7"/>
      <c r="J8" s="7"/>
      <c r="K8" s="7"/>
    </row>
    <row r="9" spans="1:14" ht="19.149999999999999" customHeight="1" x14ac:dyDescent="0.2">
      <c r="A9" s="118" t="s">
        <v>15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4" ht="20.45" customHeight="1" x14ac:dyDescent="0.2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8"/>
      <c r="K10" s="8"/>
    </row>
    <row r="11" spans="1:14" ht="20.45" customHeight="1" x14ac:dyDescent="0.2">
      <c r="A11" s="118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4" ht="22.15" customHeight="1" x14ac:dyDescent="0.2">
      <c r="A12" s="118" t="s">
        <v>18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4" ht="23.25" customHeight="1" x14ac:dyDescent="0.2">
      <c r="A13" s="118" t="s">
        <v>19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4" ht="23.25" customHeight="1" x14ac:dyDescent="0.2">
      <c r="A14" s="118" t="s">
        <v>20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4" ht="19.149999999999999" customHeight="1" x14ac:dyDescent="0.2">
      <c r="A15" s="118" t="s">
        <v>21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4" ht="23.1" customHeight="1" x14ac:dyDescent="0.2">
      <c r="A16" s="118" t="s">
        <v>22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21.75" customHeight="1" x14ac:dyDescent="0.2">
      <c r="A17" s="118" t="s">
        <v>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31.7" customHeight="1" x14ac:dyDescent="0.2">
      <c r="A18" s="119" t="s">
        <v>24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37.35" customHeight="1" x14ac:dyDescent="0.2">
      <c r="A19" s="119" t="s">
        <v>25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31.7" customHeight="1" x14ac:dyDescent="0.2">
      <c r="A20" s="118" t="s">
        <v>26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42.75" customHeight="1" x14ac:dyDescent="0.2">
      <c r="A21" s="119" t="s">
        <v>27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24" customHeight="1" x14ac:dyDescent="0.2">
      <c r="A22" s="118" t="s">
        <v>28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ht="44.45" customHeight="1" x14ac:dyDescent="0.2">
      <c r="A23" s="119" t="s">
        <v>29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ht="23.25" customHeight="1" x14ac:dyDescent="0.2">
      <c r="A24" s="118" t="s">
        <v>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23.25" customHeight="1" x14ac:dyDescent="0.2">
      <c r="A25" s="118" t="s">
        <v>31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ht="25.15" customHeight="1" x14ac:dyDescent="0.2">
      <c r="A26" s="118" t="s">
        <v>32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48.2" customHeight="1" x14ac:dyDescent="0.2">
      <c r="A27" s="118" t="s">
        <v>33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ht="19.7" customHeight="1" x14ac:dyDescent="0.2">
      <c r="A28" s="118" t="s">
        <v>34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22.7" customHeight="1" x14ac:dyDescent="0.2">
      <c r="A29" s="118" t="s">
        <v>35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9.5" customHeight="1" x14ac:dyDescent="0.2">
      <c r="A30" s="118" t="s">
        <v>36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23.25" customHeight="1" x14ac:dyDescent="0.2">
      <c r="A31" s="103" t="s">
        <v>37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75" customHeight="1" x14ac:dyDescent="0.2">
      <c r="A33" s="9" t="s">
        <v>38</v>
      </c>
      <c r="B33" s="104" t="s">
        <v>39</v>
      </c>
      <c r="C33" s="104"/>
      <c r="D33" s="104"/>
      <c r="E33" s="104"/>
      <c r="F33" s="104"/>
      <c r="G33" s="104"/>
      <c r="H33" s="104"/>
      <c r="I33" s="10"/>
      <c r="J33" s="10"/>
      <c r="K33" s="10"/>
    </row>
    <row r="34" spans="1:11" ht="34.5" customHeight="1" x14ac:dyDescent="0.2">
      <c r="A34" s="11">
        <v>1</v>
      </c>
      <c r="B34" s="63" t="s">
        <v>40</v>
      </c>
      <c r="C34" s="63"/>
      <c r="D34" s="63"/>
      <c r="E34" s="63"/>
      <c r="F34" s="63"/>
      <c r="G34" s="63"/>
      <c r="H34" s="63"/>
      <c r="I34" s="10"/>
      <c r="J34" s="10"/>
      <c r="K34" s="10"/>
    </row>
    <row r="35" spans="1:11" ht="12.2" customHeight="1" x14ac:dyDescent="0.2">
      <c r="A35" s="12"/>
      <c r="B35" s="3"/>
      <c r="C35" s="3"/>
      <c r="D35" s="3"/>
      <c r="E35" s="3"/>
      <c r="F35" s="3"/>
      <c r="G35" s="3"/>
      <c r="H35" s="3"/>
      <c r="I35" s="10"/>
      <c r="J35" s="10"/>
      <c r="K35" s="10"/>
    </row>
    <row r="36" spans="1:11" ht="23.25" customHeight="1" x14ac:dyDescent="0.2">
      <c r="A36" s="103" t="s">
        <v>41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0.5" hidden="1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3.25" customHeight="1" x14ac:dyDescent="0.2">
      <c r="A38" s="103" t="s">
        <v>42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3.25" customHeight="1" x14ac:dyDescent="0.2">
      <c r="A40" s="9" t="s">
        <v>38</v>
      </c>
      <c r="B40" s="104" t="s">
        <v>43</v>
      </c>
      <c r="C40" s="104"/>
      <c r="D40" s="104"/>
      <c r="E40" s="104"/>
      <c r="F40" s="104"/>
      <c r="G40" s="104"/>
      <c r="H40" s="104"/>
      <c r="I40" s="10"/>
      <c r="J40" s="10"/>
      <c r="K40" s="10"/>
    </row>
    <row r="41" spans="1:11" ht="35.450000000000003" customHeight="1" x14ac:dyDescent="0.2">
      <c r="A41" s="13">
        <v>1</v>
      </c>
      <c r="B41" s="76" t="s">
        <v>44</v>
      </c>
      <c r="C41" s="106"/>
      <c r="D41" s="106"/>
      <c r="E41" s="106"/>
      <c r="F41" s="106"/>
      <c r="G41" s="106"/>
      <c r="H41" s="77"/>
      <c r="I41" s="10"/>
      <c r="J41" s="10"/>
      <c r="K41" s="10"/>
    </row>
    <row r="42" spans="1:11" ht="8.4499999999999993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22.7" customHeight="1" x14ac:dyDescent="0.2">
      <c r="A43" s="103" t="s">
        <v>45</v>
      </c>
      <c r="B43" s="103"/>
      <c r="C43" s="103"/>
      <c r="D43" s="103"/>
      <c r="E43" s="103"/>
      <c r="F43" s="103"/>
      <c r="G43" s="103"/>
      <c r="H43" s="103"/>
      <c r="I43" s="10"/>
      <c r="J43" s="10"/>
      <c r="K43" s="10"/>
    </row>
    <row r="44" spans="1:11" ht="16.5" customHeight="1" x14ac:dyDescent="0.2">
      <c r="A44" s="113" t="s">
        <v>46</v>
      </c>
      <c r="B44" s="113"/>
      <c r="C44" s="113"/>
      <c r="D44" s="113"/>
      <c r="E44" s="113"/>
      <c r="F44" s="113"/>
      <c r="G44" s="113"/>
      <c r="H44" s="113"/>
      <c r="I44" s="113"/>
      <c r="J44" s="4"/>
      <c r="K44" s="4"/>
    </row>
    <row r="45" spans="1:11" s="17" customFormat="1" ht="24.75" customHeight="1" x14ac:dyDescent="0.2">
      <c r="A45" s="14" t="s">
        <v>38</v>
      </c>
      <c r="B45" s="104" t="s">
        <v>47</v>
      </c>
      <c r="C45" s="104"/>
      <c r="D45" s="104" t="s">
        <v>48</v>
      </c>
      <c r="E45" s="104"/>
      <c r="F45" s="104" t="s">
        <v>49</v>
      </c>
      <c r="G45" s="104"/>
      <c r="H45" s="104" t="s">
        <v>50</v>
      </c>
      <c r="I45" s="104"/>
      <c r="J45" s="15"/>
      <c r="K45" s="16"/>
    </row>
    <row r="46" spans="1:11" ht="15.75" x14ac:dyDescent="0.2">
      <c r="A46" s="18">
        <v>1</v>
      </c>
      <c r="B46" s="105">
        <v>2</v>
      </c>
      <c r="C46" s="105"/>
      <c r="D46" s="105">
        <v>3</v>
      </c>
      <c r="E46" s="105"/>
      <c r="F46" s="105">
        <v>4</v>
      </c>
      <c r="G46" s="105"/>
      <c r="H46" s="105">
        <v>6</v>
      </c>
      <c r="I46" s="105"/>
      <c r="J46" s="19"/>
      <c r="K46" s="10"/>
    </row>
    <row r="47" spans="1:11" ht="36.75" customHeight="1" x14ac:dyDescent="0.2">
      <c r="A47" s="20">
        <v>1</v>
      </c>
      <c r="B47" s="63" t="s">
        <v>51</v>
      </c>
      <c r="C47" s="63"/>
      <c r="D47" s="107">
        <v>38329360</v>
      </c>
      <c r="E47" s="107"/>
      <c r="F47" s="107">
        <v>745660</v>
      </c>
      <c r="G47" s="107"/>
      <c r="H47" s="107">
        <f>D47+F47</f>
        <v>39075020</v>
      </c>
      <c r="I47" s="107"/>
      <c r="J47" s="21"/>
      <c r="K47" s="10"/>
    </row>
    <row r="48" spans="1:11" ht="32.25" customHeight="1" x14ac:dyDescent="0.2">
      <c r="A48" s="20">
        <v>2</v>
      </c>
      <c r="B48" s="63" t="s">
        <v>52</v>
      </c>
      <c r="C48" s="63"/>
      <c r="D48" s="107">
        <v>50000</v>
      </c>
      <c r="E48" s="107"/>
      <c r="F48" s="107">
        <v>0</v>
      </c>
      <c r="G48" s="107"/>
      <c r="H48" s="107">
        <f>D48+F48</f>
        <v>50000</v>
      </c>
      <c r="I48" s="107"/>
      <c r="J48" s="21"/>
      <c r="K48" s="10"/>
    </row>
    <row r="49" spans="1:18" ht="39.200000000000003" customHeight="1" x14ac:dyDescent="0.2">
      <c r="A49" s="20">
        <v>3</v>
      </c>
      <c r="B49" s="76" t="s">
        <v>53</v>
      </c>
      <c r="C49" s="77"/>
      <c r="D49" s="115">
        <v>0</v>
      </c>
      <c r="E49" s="116"/>
      <c r="F49" s="115">
        <v>358000</v>
      </c>
      <c r="G49" s="116"/>
      <c r="H49" s="115">
        <f>D49+F49</f>
        <v>358000</v>
      </c>
      <c r="I49" s="116"/>
      <c r="J49" s="21"/>
      <c r="K49" s="10"/>
      <c r="M49" s="114"/>
      <c r="N49" s="114"/>
      <c r="O49" s="114"/>
      <c r="P49" s="114"/>
      <c r="Q49" s="114"/>
      <c r="R49" s="114"/>
    </row>
    <row r="50" spans="1:18" ht="15.75" x14ac:dyDescent="0.2">
      <c r="A50" s="93" t="s">
        <v>54</v>
      </c>
      <c r="B50" s="93"/>
      <c r="C50" s="93"/>
      <c r="D50" s="107">
        <f>SUM(D47:D49)</f>
        <v>38379360</v>
      </c>
      <c r="E50" s="107"/>
      <c r="F50" s="107">
        <f>SUM(F47:F49)</f>
        <v>1103660</v>
      </c>
      <c r="G50" s="107"/>
      <c r="H50" s="107">
        <f>SUM(H47:H49)</f>
        <v>39483020</v>
      </c>
      <c r="I50" s="107"/>
      <c r="J50" s="10"/>
      <c r="K50" s="10"/>
      <c r="M50" s="114"/>
      <c r="N50" s="114"/>
      <c r="O50" s="114"/>
      <c r="P50" s="114"/>
      <c r="Q50" s="114"/>
      <c r="R50" s="114"/>
    </row>
    <row r="51" spans="1:18" ht="15.75" x14ac:dyDescent="0.2">
      <c r="A51" s="10"/>
      <c r="B51" s="3"/>
      <c r="C51" s="10"/>
      <c r="D51" s="22"/>
      <c r="E51" s="22"/>
      <c r="F51" s="22"/>
      <c r="G51" s="22"/>
      <c r="H51" s="22"/>
      <c r="I51" s="22"/>
      <c r="J51" s="10"/>
      <c r="K51" s="10"/>
      <c r="M51" s="112"/>
      <c r="N51" s="112"/>
      <c r="O51" s="112"/>
      <c r="P51" s="112"/>
      <c r="Q51" s="112"/>
      <c r="R51" s="112"/>
    </row>
    <row r="52" spans="1:18" ht="15.75" x14ac:dyDescent="0.2">
      <c r="A52" s="103" t="s">
        <v>55</v>
      </c>
      <c r="B52" s="103"/>
      <c r="C52" s="103"/>
      <c r="D52" s="103"/>
      <c r="E52" s="103"/>
      <c r="F52" s="103"/>
      <c r="G52" s="103"/>
      <c r="H52" s="103"/>
      <c r="I52" s="10"/>
      <c r="J52" s="10"/>
      <c r="K52" s="10"/>
    </row>
    <row r="53" spans="1:18" ht="16.5" customHeight="1" x14ac:dyDescent="0.2">
      <c r="A53" s="113" t="s">
        <v>46</v>
      </c>
      <c r="B53" s="113"/>
      <c r="C53" s="113"/>
      <c r="D53" s="113"/>
      <c r="E53" s="113"/>
      <c r="F53" s="113"/>
      <c r="G53" s="113"/>
      <c r="H53" s="113"/>
      <c r="I53" s="113"/>
      <c r="J53" s="4"/>
      <c r="K53" s="4"/>
    </row>
    <row r="54" spans="1:18" ht="31.7" customHeight="1" x14ac:dyDescent="0.2">
      <c r="A54" s="104" t="s">
        <v>56</v>
      </c>
      <c r="B54" s="104"/>
      <c r="C54" s="104"/>
      <c r="D54" s="104" t="s">
        <v>48</v>
      </c>
      <c r="E54" s="104"/>
      <c r="F54" s="104" t="s">
        <v>49</v>
      </c>
      <c r="G54" s="104"/>
      <c r="H54" s="104" t="s">
        <v>50</v>
      </c>
      <c r="I54" s="104"/>
      <c r="J54" s="10"/>
      <c r="K54" s="10"/>
    </row>
    <row r="55" spans="1:18" ht="16.5" customHeight="1" x14ac:dyDescent="0.2">
      <c r="A55" s="105">
        <v>1</v>
      </c>
      <c r="B55" s="105"/>
      <c r="C55" s="105"/>
      <c r="D55" s="105">
        <v>2</v>
      </c>
      <c r="E55" s="105"/>
      <c r="F55" s="105">
        <v>3</v>
      </c>
      <c r="G55" s="105"/>
      <c r="H55" s="105">
        <v>4</v>
      </c>
      <c r="I55" s="105"/>
      <c r="J55" s="10"/>
      <c r="K55" s="10"/>
    </row>
    <row r="56" spans="1:18" ht="42" customHeight="1" x14ac:dyDescent="0.2">
      <c r="A56" s="76" t="s">
        <v>57</v>
      </c>
      <c r="B56" s="106"/>
      <c r="C56" s="77"/>
      <c r="D56" s="107">
        <f>D50-D57</f>
        <v>38329360</v>
      </c>
      <c r="E56" s="107"/>
      <c r="F56" s="108">
        <f>F50</f>
        <v>1103660</v>
      </c>
      <c r="G56" s="108"/>
      <c r="H56" s="108">
        <f>F56+D56</f>
        <v>39433020</v>
      </c>
      <c r="I56" s="108"/>
      <c r="J56" s="10"/>
      <c r="K56" s="10"/>
    </row>
    <row r="57" spans="1:18" ht="69.95" customHeight="1" x14ac:dyDescent="0.2">
      <c r="A57" s="76" t="s">
        <v>58</v>
      </c>
      <c r="B57" s="106"/>
      <c r="C57" s="77"/>
      <c r="D57" s="107">
        <f>D48</f>
        <v>50000</v>
      </c>
      <c r="E57" s="107"/>
      <c r="F57" s="108">
        <v>0</v>
      </c>
      <c r="G57" s="108"/>
      <c r="H57" s="108">
        <f>F57+D57</f>
        <v>50000</v>
      </c>
      <c r="I57" s="108"/>
      <c r="J57" s="10"/>
      <c r="K57" s="10"/>
    </row>
    <row r="58" spans="1:18" ht="21.2" customHeight="1" x14ac:dyDescent="0.2">
      <c r="A58" s="109" t="s">
        <v>54</v>
      </c>
      <c r="B58" s="110"/>
      <c r="C58" s="110"/>
      <c r="D58" s="111">
        <f>D56+D57</f>
        <v>38379360</v>
      </c>
      <c r="E58" s="111"/>
      <c r="F58" s="111">
        <f t="shared" ref="F58" si="0">F56+F57</f>
        <v>1103660</v>
      </c>
      <c r="G58" s="111"/>
      <c r="H58" s="111">
        <f t="shared" ref="H58" si="1">H56+H57</f>
        <v>39483020</v>
      </c>
      <c r="I58" s="111"/>
      <c r="J58" s="10"/>
      <c r="K58" s="10"/>
    </row>
    <row r="59" spans="1:18" ht="10.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8" ht="17.45" customHeight="1" x14ac:dyDescent="0.2">
      <c r="A60" s="103" t="s">
        <v>59</v>
      </c>
      <c r="B60" s="103"/>
      <c r="C60" s="103"/>
      <c r="D60" s="103"/>
      <c r="E60" s="103"/>
      <c r="F60" s="103"/>
      <c r="G60" s="103"/>
      <c r="H60" s="103"/>
      <c r="I60" s="10"/>
      <c r="J60" s="10"/>
      <c r="K60" s="10"/>
    </row>
    <row r="61" spans="1:18" ht="26.45" customHeight="1" x14ac:dyDescent="0.2">
      <c r="A61" s="14" t="s">
        <v>38</v>
      </c>
      <c r="B61" s="14" t="s">
        <v>60</v>
      </c>
      <c r="C61" s="14" t="s">
        <v>61</v>
      </c>
      <c r="D61" s="104" t="s">
        <v>62</v>
      </c>
      <c r="E61" s="104"/>
      <c r="F61" s="104" t="s">
        <v>48</v>
      </c>
      <c r="G61" s="104"/>
      <c r="H61" s="104" t="s">
        <v>49</v>
      </c>
      <c r="I61" s="104"/>
      <c r="J61" s="104" t="s">
        <v>50</v>
      </c>
      <c r="K61" s="104"/>
    </row>
    <row r="62" spans="1:18" s="17" customFormat="1" ht="21.95" customHeight="1" x14ac:dyDescent="0.2">
      <c r="A62" s="18">
        <v>1</v>
      </c>
      <c r="B62" s="18">
        <v>2</v>
      </c>
      <c r="C62" s="18">
        <v>3</v>
      </c>
      <c r="D62" s="105">
        <v>4</v>
      </c>
      <c r="E62" s="105"/>
      <c r="F62" s="105">
        <v>5</v>
      </c>
      <c r="G62" s="105"/>
      <c r="H62" s="105">
        <v>6</v>
      </c>
      <c r="I62" s="105"/>
      <c r="J62" s="105">
        <v>7</v>
      </c>
      <c r="K62" s="75"/>
    </row>
    <row r="63" spans="1:18" ht="21.95" customHeight="1" x14ac:dyDescent="0.2">
      <c r="A63" s="20">
        <v>1</v>
      </c>
      <c r="B63" s="23" t="s">
        <v>63</v>
      </c>
      <c r="C63" s="24"/>
      <c r="D63" s="75"/>
      <c r="E63" s="75"/>
      <c r="F63" s="75"/>
      <c r="G63" s="75"/>
      <c r="H63" s="75"/>
      <c r="I63" s="75"/>
      <c r="J63" s="75"/>
      <c r="K63" s="75"/>
    </row>
    <row r="64" spans="1:18" ht="27" customHeight="1" x14ac:dyDescent="0.2">
      <c r="A64" s="25"/>
      <c r="B64" s="26" t="s">
        <v>64</v>
      </c>
      <c r="C64" s="26" t="s">
        <v>65</v>
      </c>
      <c r="D64" s="63" t="s">
        <v>66</v>
      </c>
      <c r="E64" s="63"/>
      <c r="F64" s="74">
        <v>4</v>
      </c>
      <c r="G64" s="74"/>
      <c r="H64" s="75"/>
      <c r="I64" s="75"/>
      <c r="J64" s="74">
        <f>F64+H64</f>
        <v>4</v>
      </c>
      <c r="K64" s="74"/>
    </row>
    <row r="65" spans="1:15" ht="27.75" customHeight="1" x14ac:dyDescent="0.2">
      <c r="A65" s="25"/>
      <c r="B65" s="26" t="s">
        <v>67</v>
      </c>
      <c r="C65" s="26" t="s">
        <v>65</v>
      </c>
      <c r="D65" s="63" t="s">
        <v>66</v>
      </c>
      <c r="E65" s="63"/>
      <c r="F65" s="74">
        <v>251</v>
      </c>
      <c r="G65" s="74"/>
      <c r="H65" s="75">
        <v>2</v>
      </c>
      <c r="I65" s="75"/>
      <c r="J65" s="74">
        <f t="shared" ref="J65:J86" si="2">F65+H65</f>
        <v>253</v>
      </c>
      <c r="K65" s="74"/>
      <c r="L65" s="88"/>
      <c r="M65" s="51"/>
      <c r="N65" s="51"/>
      <c r="O65" s="51"/>
    </row>
    <row r="66" spans="1:15" s="30" customFormat="1" ht="54" customHeight="1" x14ac:dyDescent="0.2">
      <c r="A66" s="27"/>
      <c r="B66" s="28" t="s">
        <v>68</v>
      </c>
      <c r="C66" s="29" t="s">
        <v>65</v>
      </c>
      <c r="D66" s="98" t="s">
        <v>69</v>
      </c>
      <c r="E66" s="98"/>
      <c r="F66" s="99">
        <v>211.58</v>
      </c>
      <c r="G66" s="99"/>
      <c r="H66" s="102">
        <v>0.39</v>
      </c>
      <c r="I66" s="102"/>
      <c r="J66" s="99">
        <f t="shared" si="2"/>
        <v>211.97</v>
      </c>
      <c r="K66" s="99"/>
    </row>
    <row r="67" spans="1:15" s="30" customFormat="1" ht="27.75" customHeight="1" x14ac:dyDescent="0.2">
      <c r="A67" s="27"/>
      <c r="B67" s="28" t="s">
        <v>70</v>
      </c>
      <c r="C67" s="29" t="s">
        <v>65</v>
      </c>
      <c r="D67" s="98" t="s">
        <v>69</v>
      </c>
      <c r="E67" s="98"/>
      <c r="F67" s="99">
        <v>142.08000000000001</v>
      </c>
      <c r="G67" s="99"/>
      <c r="H67" s="102">
        <v>0.39</v>
      </c>
      <c r="I67" s="102"/>
      <c r="J67" s="99">
        <f t="shared" si="2"/>
        <v>142.47</v>
      </c>
      <c r="K67" s="99"/>
    </row>
    <row r="68" spans="1:15" s="30" customFormat="1" ht="26.45" customHeight="1" x14ac:dyDescent="0.2">
      <c r="A68" s="27"/>
      <c r="B68" s="28" t="s">
        <v>71</v>
      </c>
      <c r="C68" s="29" t="s">
        <v>65</v>
      </c>
      <c r="D68" s="98" t="s">
        <v>69</v>
      </c>
      <c r="E68" s="98"/>
      <c r="F68" s="99">
        <v>19</v>
      </c>
      <c r="G68" s="99"/>
      <c r="H68" s="100"/>
      <c r="I68" s="100"/>
      <c r="J68" s="99">
        <f t="shared" si="2"/>
        <v>19</v>
      </c>
      <c r="K68" s="99"/>
    </row>
    <row r="69" spans="1:15" s="30" customFormat="1" ht="28.5" customHeight="1" x14ac:dyDescent="0.2">
      <c r="A69" s="27"/>
      <c r="B69" s="28" t="s">
        <v>72</v>
      </c>
      <c r="C69" s="29" t="s">
        <v>65</v>
      </c>
      <c r="D69" s="98" t="s">
        <v>69</v>
      </c>
      <c r="E69" s="98"/>
      <c r="F69" s="99">
        <v>50.5</v>
      </c>
      <c r="G69" s="99"/>
      <c r="H69" s="100"/>
      <c r="I69" s="100"/>
      <c r="J69" s="99">
        <f t="shared" si="2"/>
        <v>50.5</v>
      </c>
      <c r="K69" s="99"/>
    </row>
    <row r="70" spans="1:15" s="30" customFormat="1" ht="54" customHeight="1" x14ac:dyDescent="0.2">
      <c r="A70" s="27"/>
      <c r="B70" s="31" t="s">
        <v>73</v>
      </c>
      <c r="C70" s="26" t="s">
        <v>74</v>
      </c>
      <c r="D70" s="63" t="s">
        <v>75</v>
      </c>
      <c r="E70" s="63"/>
      <c r="F70" s="101">
        <v>50000</v>
      </c>
      <c r="G70" s="101"/>
      <c r="H70" s="101"/>
      <c r="I70" s="101"/>
      <c r="J70" s="101">
        <f t="shared" si="2"/>
        <v>50000</v>
      </c>
      <c r="K70" s="101"/>
    </row>
    <row r="71" spans="1:15" s="33" customFormat="1" ht="21.75" customHeight="1" x14ac:dyDescent="0.2">
      <c r="A71" s="32">
        <v>2</v>
      </c>
      <c r="B71" s="23" t="s">
        <v>76</v>
      </c>
      <c r="C71" s="26"/>
      <c r="D71" s="63"/>
      <c r="E71" s="63"/>
      <c r="F71" s="92"/>
      <c r="G71" s="92"/>
      <c r="H71" s="93"/>
      <c r="I71" s="93"/>
      <c r="J71" s="94"/>
      <c r="K71" s="95"/>
    </row>
    <row r="72" spans="1:15" ht="39.75" customHeight="1" x14ac:dyDescent="0.2">
      <c r="A72" s="25"/>
      <c r="B72" s="26" t="s">
        <v>77</v>
      </c>
      <c r="C72" s="26" t="s">
        <v>78</v>
      </c>
      <c r="D72" s="63" t="s">
        <v>79</v>
      </c>
      <c r="E72" s="63"/>
      <c r="F72" s="85">
        <v>3756</v>
      </c>
      <c r="G72" s="85"/>
      <c r="H72" s="85">
        <v>17</v>
      </c>
      <c r="I72" s="85"/>
      <c r="J72" s="96">
        <f t="shared" ref="J72:J76" si="3">F72+H72</f>
        <v>3773</v>
      </c>
      <c r="K72" s="97"/>
      <c r="L72" s="88"/>
      <c r="M72" s="51"/>
      <c r="N72" s="51"/>
      <c r="O72" s="51"/>
    </row>
    <row r="73" spans="1:15" ht="39.75" customHeight="1" x14ac:dyDescent="0.2">
      <c r="A73" s="25"/>
      <c r="B73" s="29" t="s">
        <v>80</v>
      </c>
      <c r="C73" s="26" t="s">
        <v>78</v>
      </c>
      <c r="D73" s="63" t="s">
        <v>81</v>
      </c>
      <c r="E73" s="63"/>
      <c r="F73" s="89">
        <f>F72/F67</f>
        <v>26.435810810810807</v>
      </c>
      <c r="G73" s="89"/>
      <c r="H73" s="89">
        <f>ROUND(H72/H65,0)</f>
        <v>9</v>
      </c>
      <c r="I73" s="89"/>
      <c r="J73" s="90">
        <f t="shared" si="3"/>
        <v>35.435810810810807</v>
      </c>
      <c r="K73" s="91"/>
    </row>
    <row r="74" spans="1:15" ht="39.75" customHeight="1" x14ac:dyDescent="0.2">
      <c r="A74" s="25"/>
      <c r="B74" s="29" t="s">
        <v>82</v>
      </c>
      <c r="C74" s="26" t="s">
        <v>78</v>
      </c>
      <c r="D74" s="63" t="s">
        <v>81</v>
      </c>
      <c r="E74" s="63"/>
      <c r="F74" s="85">
        <f>F72/F66</f>
        <v>17.752150486813498</v>
      </c>
      <c r="G74" s="85"/>
      <c r="H74" s="86"/>
      <c r="I74" s="86"/>
      <c r="J74" s="86">
        <f t="shared" si="3"/>
        <v>17.752150486813498</v>
      </c>
      <c r="K74" s="86"/>
    </row>
    <row r="75" spans="1:15" ht="85.7" customHeight="1" x14ac:dyDescent="0.2">
      <c r="A75" s="25"/>
      <c r="B75" s="26" t="s">
        <v>83</v>
      </c>
      <c r="C75" s="26" t="s">
        <v>65</v>
      </c>
      <c r="D75" s="76" t="s">
        <v>84</v>
      </c>
      <c r="E75" s="77"/>
      <c r="F75" s="85">
        <v>1</v>
      </c>
      <c r="G75" s="85"/>
      <c r="H75" s="86"/>
      <c r="I75" s="86"/>
      <c r="J75" s="86">
        <f t="shared" si="3"/>
        <v>1</v>
      </c>
      <c r="K75" s="86"/>
    </row>
    <row r="76" spans="1:15" ht="53.65" customHeight="1" x14ac:dyDescent="0.2">
      <c r="A76" s="25"/>
      <c r="B76" s="26" t="s">
        <v>85</v>
      </c>
      <c r="C76" s="26" t="s">
        <v>86</v>
      </c>
      <c r="D76" s="76" t="s">
        <v>81</v>
      </c>
      <c r="E76" s="77"/>
      <c r="F76" s="85">
        <f>F70/52</f>
        <v>961.53846153846155</v>
      </c>
      <c r="G76" s="85"/>
      <c r="H76" s="86"/>
      <c r="I76" s="86"/>
      <c r="J76" s="87">
        <f t="shared" si="3"/>
        <v>961.53846153846155</v>
      </c>
      <c r="K76" s="87"/>
      <c r="L76" s="34"/>
    </row>
    <row r="77" spans="1:15" ht="25.15" customHeight="1" x14ac:dyDescent="0.2">
      <c r="A77" s="25">
        <v>3</v>
      </c>
      <c r="B77" s="23" t="s">
        <v>87</v>
      </c>
      <c r="C77" s="26"/>
      <c r="D77" s="63"/>
      <c r="E77" s="82"/>
      <c r="F77" s="83"/>
      <c r="G77" s="83"/>
      <c r="H77" s="74"/>
      <c r="I77" s="74"/>
      <c r="J77" s="74"/>
      <c r="K77" s="74"/>
    </row>
    <row r="78" spans="1:15" ht="43.5" customHeight="1" x14ac:dyDescent="0.2">
      <c r="A78" s="25"/>
      <c r="B78" s="26" t="s">
        <v>88</v>
      </c>
      <c r="C78" s="26" t="s">
        <v>74</v>
      </c>
      <c r="D78" s="63" t="s">
        <v>81</v>
      </c>
      <c r="E78" s="63"/>
      <c r="F78" s="84">
        <f>ROUND(D56/F72,2)</f>
        <v>10204.83</v>
      </c>
      <c r="G78" s="84"/>
      <c r="H78" s="84">
        <v>5100</v>
      </c>
      <c r="I78" s="84"/>
      <c r="J78" s="84">
        <f t="shared" si="2"/>
        <v>15304.83</v>
      </c>
      <c r="K78" s="84"/>
    </row>
    <row r="79" spans="1:15" ht="26.45" customHeight="1" x14ac:dyDescent="0.2">
      <c r="A79" s="25"/>
      <c r="B79" s="26" t="s">
        <v>89</v>
      </c>
      <c r="C79" s="26" t="s">
        <v>78</v>
      </c>
      <c r="D79" s="76" t="s">
        <v>81</v>
      </c>
      <c r="E79" s="77"/>
      <c r="F79" s="78">
        <f>F72/F65</f>
        <v>14.96414342629482</v>
      </c>
      <c r="G79" s="79"/>
      <c r="H79" s="72"/>
      <c r="I79" s="73"/>
      <c r="J79" s="80">
        <f t="shared" si="2"/>
        <v>14.96414342629482</v>
      </c>
      <c r="K79" s="81"/>
    </row>
    <row r="80" spans="1:15" ht="33.75" customHeight="1" x14ac:dyDescent="0.2">
      <c r="A80" s="25"/>
      <c r="B80" s="29" t="s">
        <v>90</v>
      </c>
      <c r="C80" s="26" t="s">
        <v>78</v>
      </c>
      <c r="D80" s="76" t="s">
        <v>81</v>
      </c>
      <c r="E80" s="77"/>
      <c r="F80" s="78">
        <f>F72/F64</f>
        <v>939</v>
      </c>
      <c r="G80" s="79"/>
      <c r="H80" s="72"/>
      <c r="I80" s="73"/>
      <c r="J80" s="80">
        <f t="shared" si="2"/>
        <v>939</v>
      </c>
      <c r="K80" s="81"/>
    </row>
    <row r="81" spans="1:18" ht="33.75" customHeight="1" x14ac:dyDescent="0.2">
      <c r="A81" s="25"/>
      <c r="B81" s="35" t="s">
        <v>91</v>
      </c>
      <c r="C81" s="26" t="s">
        <v>74</v>
      </c>
      <c r="D81" s="63" t="s">
        <v>81</v>
      </c>
      <c r="E81" s="63"/>
      <c r="F81" s="70">
        <f>D48/F75</f>
        <v>50000</v>
      </c>
      <c r="G81" s="71"/>
      <c r="H81" s="72"/>
      <c r="I81" s="73"/>
      <c r="J81" s="72">
        <f t="shared" si="2"/>
        <v>50000</v>
      </c>
      <c r="K81" s="73"/>
    </row>
    <row r="82" spans="1:18" ht="21.75" customHeight="1" x14ac:dyDescent="0.2">
      <c r="A82" s="25">
        <v>4</v>
      </c>
      <c r="B82" s="23" t="s">
        <v>92</v>
      </c>
      <c r="C82" s="26"/>
      <c r="D82" s="63"/>
      <c r="E82" s="63"/>
      <c r="F82" s="74"/>
      <c r="G82" s="74"/>
      <c r="H82" s="75"/>
      <c r="I82" s="75"/>
      <c r="J82" s="74"/>
      <c r="K82" s="74"/>
    </row>
    <row r="83" spans="1:18" ht="39.200000000000003" customHeight="1" x14ac:dyDescent="0.2">
      <c r="A83" s="25"/>
      <c r="B83" s="26" t="s">
        <v>93</v>
      </c>
      <c r="C83" s="26" t="s">
        <v>94</v>
      </c>
      <c r="D83" s="63" t="s">
        <v>81</v>
      </c>
      <c r="E83" s="63"/>
      <c r="F83" s="66">
        <v>10</v>
      </c>
      <c r="G83" s="66"/>
      <c r="H83" s="69"/>
      <c r="I83" s="69"/>
      <c r="J83" s="66">
        <f t="shared" si="2"/>
        <v>10</v>
      </c>
      <c r="K83" s="66"/>
      <c r="N83" s="36"/>
    </row>
    <row r="84" spans="1:18" ht="40.700000000000003" customHeight="1" x14ac:dyDescent="0.2">
      <c r="A84" s="37"/>
      <c r="B84" s="26" t="s">
        <v>95</v>
      </c>
      <c r="C84" s="26" t="s">
        <v>94</v>
      </c>
      <c r="D84" s="63" t="s">
        <v>81</v>
      </c>
      <c r="E84" s="63"/>
      <c r="F84" s="66"/>
      <c r="G84" s="66"/>
      <c r="H84" s="66">
        <v>101</v>
      </c>
      <c r="I84" s="66"/>
      <c r="J84" s="66">
        <f t="shared" si="2"/>
        <v>101</v>
      </c>
      <c r="K84" s="66"/>
      <c r="L84" s="33"/>
    </row>
    <row r="85" spans="1:18" ht="40.700000000000003" customHeight="1" x14ac:dyDescent="0.2">
      <c r="A85" s="24"/>
      <c r="B85" s="29" t="s">
        <v>96</v>
      </c>
      <c r="C85" s="26" t="s">
        <v>94</v>
      </c>
      <c r="D85" s="63" t="s">
        <v>81</v>
      </c>
      <c r="E85" s="63"/>
      <c r="F85" s="64">
        <v>100</v>
      </c>
      <c r="G85" s="65"/>
      <c r="H85" s="64"/>
      <c r="I85" s="65"/>
      <c r="J85" s="66">
        <f t="shared" si="2"/>
        <v>100</v>
      </c>
      <c r="K85" s="66"/>
      <c r="M85" s="51"/>
      <c r="N85" s="51"/>
    </row>
    <row r="86" spans="1:18" ht="72" customHeight="1" x14ac:dyDescent="0.2">
      <c r="A86" s="26"/>
      <c r="B86" s="26" t="s">
        <v>97</v>
      </c>
      <c r="C86" s="26" t="s">
        <v>94</v>
      </c>
      <c r="D86" s="63" t="s">
        <v>81</v>
      </c>
      <c r="E86" s="63"/>
      <c r="F86" s="67"/>
      <c r="G86" s="68"/>
      <c r="H86" s="64">
        <v>86.3</v>
      </c>
      <c r="I86" s="65"/>
      <c r="J86" s="66">
        <f t="shared" si="2"/>
        <v>86.3</v>
      </c>
      <c r="K86" s="66"/>
      <c r="M86" s="17"/>
      <c r="N86" s="17"/>
    </row>
    <row r="87" spans="1:18" s="30" customFormat="1" ht="32.25" customHeight="1" x14ac:dyDescent="0.2">
      <c r="A87" s="38"/>
      <c r="B87" s="35" t="s">
        <v>98</v>
      </c>
      <c r="C87" s="35" t="s">
        <v>94</v>
      </c>
      <c r="D87" s="58" t="s">
        <v>81</v>
      </c>
      <c r="E87" s="58"/>
      <c r="F87" s="59">
        <v>96.6</v>
      </c>
      <c r="G87" s="60"/>
      <c r="H87" s="59"/>
      <c r="I87" s="60"/>
      <c r="J87" s="61">
        <f>F87</f>
        <v>96.6</v>
      </c>
      <c r="K87" s="61"/>
    </row>
    <row r="88" spans="1:18" s="41" customFormat="1" ht="32.25" customHeight="1" x14ac:dyDescent="0.25">
      <c r="A88" s="53" t="s">
        <v>99</v>
      </c>
      <c r="B88" s="53"/>
      <c r="C88" s="39"/>
      <c r="D88" s="39"/>
      <c r="E88" s="40"/>
      <c r="F88" s="39"/>
      <c r="G88" s="39"/>
      <c r="H88" s="62" t="s">
        <v>100</v>
      </c>
      <c r="I88" s="62"/>
      <c r="J88" s="62"/>
      <c r="K88" s="62"/>
    </row>
    <row r="89" spans="1:18" s="41" customFormat="1" ht="63.75" customHeight="1" x14ac:dyDescent="0.25">
      <c r="A89" s="53" t="s">
        <v>101</v>
      </c>
      <c r="B89" s="53"/>
      <c r="C89" s="39"/>
      <c r="D89" s="39"/>
      <c r="E89" s="42" t="s">
        <v>102</v>
      </c>
      <c r="F89" s="43"/>
      <c r="G89" s="43"/>
      <c r="H89" s="54" t="s">
        <v>103</v>
      </c>
      <c r="I89" s="55"/>
      <c r="J89" s="55"/>
      <c r="K89" s="55"/>
    </row>
    <row r="90" spans="1:18" s="41" customFormat="1" ht="21.75" customHeight="1" x14ac:dyDescent="0.25">
      <c r="A90" s="53" t="s">
        <v>104</v>
      </c>
      <c r="B90" s="53"/>
      <c r="C90" s="39"/>
      <c r="D90" s="39"/>
      <c r="E90" s="39"/>
      <c r="F90" s="39"/>
      <c r="G90" s="39"/>
      <c r="H90" s="56"/>
      <c r="I90" s="56"/>
      <c r="J90" s="56"/>
      <c r="K90" s="56"/>
    </row>
    <row r="91" spans="1:18" s="41" customFormat="1" ht="21.6" customHeight="1" x14ac:dyDescent="0.25">
      <c r="A91" s="44"/>
      <c r="B91" s="39"/>
      <c r="C91" s="39"/>
      <c r="D91" s="39"/>
      <c r="E91" s="40"/>
      <c r="F91" s="39"/>
      <c r="G91" s="39"/>
      <c r="H91" s="57" t="s">
        <v>105</v>
      </c>
      <c r="I91" s="57"/>
      <c r="J91" s="57"/>
      <c r="K91" s="57"/>
    </row>
    <row r="92" spans="1:18" s="41" customFormat="1" ht="47.25" customHeight="1" x14ac:dyDescent="0.2">
      <c r="A92" s="44" t="s">
        <v>106</v>
      </c>
      <c r="B92" s="39" t="s">
        <v>109</v>
      </c>
      <c r="C92" s="44"/>
      <c r="D92" s="39"/>
      <c r="E92" s="42" t="s">
        <v>102</v>
      </c>
      <c r="F92" s="42"/>
      <c r="G92" s="43"/>
      <c r="H92" s="54" t="s">
        <v>103</v>
      </c>
      <c r="I92" s="55"/>
      <c r="J92" s="55"/>
      <c r="K92" s="55"/>
      <c r="M92" s="49"/>
      <c r="N92" s="49"/>
      <c r="O92" s="49"/>
      <c r="P92" s="49"/>
    </row>
    <row r="93" spans="1:18" ht="15.75" customHeight="1" x14ac:dyDescent="0.2">
      <c r="A93" s="45"/>
      <c r="B93" s="50" t="s">
        <v>107</v>
      </c>
      <c r="C93" s="50"/>
      <c r="D93" s="50"/>
      <c r="E93" s="45"/>
      <c r="F93" s="45"/>
      <c r="G93" s="45"/>
      <c r="H93" s="45"/>
      <c r="I93" s="45"/>
      <c r="J93" s="45"/>
      <c r="K93" s="45"/>
      <c r="N93" s="51"/>
      <c r="O93" s="51"/>
    </row>
    <row r="94" spans="1:18" ht="18.399999999999999" customHeight="1" x14ac:dyDescent="0.2">
      <c r="A94" s="45"/>
      <c r="B94" s="45" t="s">
        <v>108</v>
      </c>
      <c r="C94" s="45"/>
      <c r="D94" s="45"/>
      <c r="E94" s="45"/>
      <c r="F94" s="45"/>
      <c r="G94" s="45"/>
      <c r="H94" s="45"/>
      <c r="I94" s="45"/>
      <c r="J94" s="45"/>
      <c r="K94" s="45"/>
      <c r="M94" s="51"/>
      <c r="N94" s="17"/>
      <c r="O94" s="47"/>
    </row>
    <row r="95" spans="1:18" x14ac:dyDescent="0.2">
      <c r="A95" s="52"/>
      <c r="B95" s="52"/>
      <c r="M95" s="51"/>
      <c r="N95" s="30"/>
      <c r="O95" s="48"/>
      <c r="P95" s="30"/>
      <c r="Q95" s="48"/>
      <c r="R95" s="30"/>
    </row>
    <row r="96" spans="1:18" x14ac:dyDescent="0.2">
      <c r="M96" s="41"/>
      <c r="N96" s="41"/>
      <c r="O96" s="46"/>
      <c r="P96" s="41"/>
      <c r="Q96" s="41"/>
      <c r="R96" s="41"/>
    </row>
    <row r="97" spans="13:18" x14ac:dyDescent="0.2">
      <c r="M97" s="41"/>
      <c r="N97" s="41"/>
      <c r="O97" s="46"/>
      <c r="P97" s="41"/>
      <c r="Q97" s="41"/>
      <c r="R97" s="41"/>
    </row>
  </sheetData>
  <mergeCells count="223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H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6:K36"/>
    <mergeCell ref="A38:K38"/>
    <mergeCell ref="B40:H40"/>
    <mergeCell ref="B41:H41"/>
    <mergeCell ref="A43:H43"/>
    <mergeCell ref="A44:I44"/>
    <mergeCell ref="A28:K28"/>
    <mergeCell ref="A29:K29"/>
    <mergeCell ref="A30:K30"/>
    <mergeCell ref="A31:K31"/>
    <mergeCell ref="B33:H33"/>
    <mergeCell ref="B34:H34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Q49:R49"/>
    <mergeCell ref="A50:C50"/>
    <mergeCell ref="D50:E50"/>
    <mergeCell ref="F50:G50"/>
    <mergeCell ref="H50:I50"/>
    <mergeCell ref="M50:N50"/>
    <mergeCell ref="O50:P50"/>
    <mergeCell ref="Q50:R50"/>
    <mergeCell ref="B49:C49"/>
    <mergeCell ref="D49:E49"/>
    <mergeCell ref="F49:G49"/>
    <mergeCell ref="H49:I49"/>
    <mergeCell ref="M49:N49"/>
    <mergeCell ref="O49:P49"/>
    <mergeCell ref="M51:N51"/>
    <mergeCell ref="O51:P51"/>
    <mergeCell ref="Q51:R51"/>
    <mergeCell ref="A52:H52"/>
    <mergeCell ref="A53:I53"/>
    <mergeCell ref="A54:C54"/>
    <mergeCell ref="D54:E54"/>
    <mergeCell ref="F54:G54"/>
    <mergeCell ref="H54:I54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60:H60"/>
    <mergeCell ref="D61:E61"/>
    <mergeCell ref="F61:G61"/>
    <mergeCell ref="H61:I61"/>
    <mergeCell ref="J61:K61"/>
    <mergeCell ref="D62:E62"/>
    <mergeCell ref="F62:G62"/>
    <mergeCell ref="H62:I62"/>
    <mergeCell ref="J62:K62"/>
    <mergeCell ref="L65:O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L72:O72"/>
    <mergeCell ref="D73:E73"/>
    <mergeCell ref="F73:G73"/>
    <mergeCell ref="H73:I73"/>
    <mergeCell ref="J73:K73"/>
    <mergeCell ref="D74:E74"/>
    <mergeCell ref="F74:G74"/>
    <mergeCell ref="H74:I74"/>
    <mergeCell ref="J74:K74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M85:N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7:E87"/>
    <mergeCell ref="F87:G87"/>
    <mergeCell ref="H87:I87"/>
    <mergeCell ref="J87:K87"/>
    <mergeCell ref="A88:B88"/>
    <mergeCell ref="H88:K88"/>
    <mergeCell ref="D85:E85"/>
    <mergeCell ref="F85:G85"/>
    <mergeCell ref="H85:I85"/>
    <mergeCell ref="J85:K85"/>
    <mergeCell ref="M92:P92"/>
    <mergeCell ref="B93:D93"/>
    <mergeCell ref="N93:O93"/>
    <mergeCell ref="M94:M95"/>
    <mergeCell ref="A95:B95"/>
    <mergeCell ref="A89:B89"/>
    <mergeCell ref="H89:K89"/>
    <mergeCell ref="A90:B90"/>
    <mergeCell ref="H90:K90"/>
    <mergeCell ref="H91:K91"/>
    <mergeCell ref="H92:K92"/>
  </mergeCells>
  <pageMargins left="0.62992125984251968" right="0.23622047244094491" top="0.35433070866141736" bottom="0.15748031496062992" header="0.31496062992125984" footer="0.31496062992125984"/>
  <pageSetup paperSize="9" scale="51" fitToHeight="3" orientation="landscape" r:id="rId1"/>
  <rowBreaks count="2" manualBreakCount="2">
    <brk id="21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0611070</vt:lpstr>
      <vt:lpstr>'0611070'!Область_друку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2024-01-30T12:44:56Z</dcterms:created>
  <dcterms:modified xsi:type="dcterms:W3CDTF">2024-02-08T13:21:46Z</dcterms:modified>
</cp:coreProperties>
</file>