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1141 " sheetId="1" r:id="rId1"/>
  </sheets>
  <definedNames>
    <definedName name="_xlnm.Print_Area" localSheetId="0">'0611141 '!$A$1:$K$89</definedName>
  </definedNames>
  <calcPr calcId="152511"/>
</workbook>
</file>

<file path=xl/calcChain.xml><?xml version="1.0" encoding="utf-8"?>
<calcChain xmlns="http://schemas.openxmlformats.org/spreadsheetml/2006/main">
  <c r="J81" i="1" l="1"/>
  <c r="F80" i="1"/>
  <c r="J80" i="1" s="1"/>
  <c r="J79" i="1"/>
  <c r="J78" i="1"/>
  <c r="F77" i="1"/>
  <c r="J77" i="1" s="1"/>
  <c r="J75" i="1"/>
  <c r="F74" i="1"/>
  <c r="J74" i="1" s="1"/>
  <c r="J73" i="1"/>
  <c r="F73" i="1"/>
  <c r="F72" i="1"/>
  <c r="J72" i="1" s="1"/>
  <c r="J69" i="1"/>
  <c r="J68" i="1"/>
  <c r="J67" i="1"/>
  <c r="J66" i="1"/>
  <c r="J65" i="1"/>
  <c r="J63" i="1"/>
  <c r="J62" i="1"/>
  <c r="J61" i="1"/>
  <c r="J60" i="1"/>
  <c r="J59" i="1"/>
  <c r="F59" i="1"/>
  <c r="J58" i="1"/>
  <c r="J57" i="1"/>
  <c r="J56" i="1"/>
  <c r="J55" i="1"/>
  <c r="H41" i="1"/>
  <c r="H40" i="1"/>
  <c r="F40" i="1"/>
  <c r="F42" i="1" s="1"/>
  <c r="F48" i="1" s="1"/>
  <c r="D40" i="1"/>
  <c r="D39" i="1"/>
  <c r="D42" i="1" s="1"/>
  <c r="D48" i="1" s="1"/>
  <c r="D49" i="1" s="1"/>
  <c r="F49" i="1" l="1"/>
  <c r="H48" i="1"/>
  <c r="H49" i="1" s="1"/>
  <c r="F71" i="1"/>
  <c r="J71" i="1" s="1"/>
  <c r="H39" i="1"/>
  <c r="H42" i="1" s="1"/>
</calcChain>
</file>

<file path=xl/sharedStrings.xml><?xml version="1.0" encoding="utf-8"?>
<sst xmlns="http://schemas.openxmlformats.org/spreadsheetml/2006/main" count="155" uniqueCount="106">
  <si>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</si>
  <si>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</si>
  <si>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</si>
  <si>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</si>
  <si>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</si>
  <si>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</si>
  <si>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</si>
  <si>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</si>
  <si>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</si>
  <si>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</si>
  <si>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</si>
  <si>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</si>
  <si>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</si>
  <si>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24 360 623,00 гривень, у тому числі загального фонду — 23 848 783,00 гривень та спеціального фонду — 511 840,00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</si>
  <si>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</si>
  <si>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</si>
  <si>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 від 08.07.2010 року № 2456-VІ (із змінами і доповненнями)</t>
  </si>
  <si>
    <t>Закон України  від 05.09.2017 року № 2145- VІІI “Про 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</si>
  <si>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</si>
  <si>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Наказ Міністерства фінансів України від 26.08.2014 року 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</si>
  <si>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  № 793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</si>
  <si>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</si>
  <si>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</si>
  <si>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</si>
  <si>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</si>
  <si>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 № 974  “Про внесення зміни у додаток 2 до постанови Кабінету Міністрів України  від 30 серпня 2002 р. № 1298”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</si>
  <si>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</si>
  <si>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</si>
  <si>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</si>
  <si>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</si>
  <si>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</si>
  <si>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Надання якісних послуг з централізованого господарського обслуговування 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</si>
  <si>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</si>
  <si>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>Забезпечення потреб у навчально-корекційній роботі з учнями, які мають недоліки мовленнєвого розвитку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</si>
  <si>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діяльності інших закладів у сфері освіти. Забезпечення складання і надання кошторисної, звітної фінансової документації, фінансування установ освіти згідно з затвердженими кошторисами. Надання якісних послуг з централізованого господарського обслуговування. Здійснення навчально-корекційної роботи з учнями, які мають недоліки мовленнєвого розвитку. </t>
    </r>
  </si>
  <si>
    <t> 8.Завдання бюджетної програми:</t>
  </si>
  <si>
    <t>Завдання</t>
  </si>
  <si>
    <t xml:space="preserve">Забезпечити діяльність інших закладів у сфері освіти. Забезпечити складання і надання кошторисної, звітної фінансової документації, фінансування установ освіти згідно з затвердженими кошторисами. Надавати якісні послуги з централізованого господарського обслуговування. Здійснювати навчально-корекційну роботу з учнями, які мають недоліки мовленнєвого розвитку.  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</si>
  <si>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</si>
  <si>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</si>
  <si>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</si>
  <si>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</si>
  <si>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</si>
  <si>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</si>
  <si>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логопедичних пунктів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</si>
  <si>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</si>
  <si>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 для діяльності працівників господарської служби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</si>
  <si>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</si>
  <si>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</si>
  <si>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</si>
  <si>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 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</si>
  <si>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</si>
  <si>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</si>
  <si>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</si>
  <si>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</si>
  <si>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</si>
  <si>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і установ </t>
  </si>
  <si>
    <t>од.</t>
  </si>
  <si>
    <t xml:space="preserve">Мережа </t>
  </si>
  <si>
    <t>Кількість логопедичних пунктів</t>
  </si>
  <si>
    <t>Мережа</t>
  </si>
  <si>
    <t>Кількість закладів, які обслуговує служба бухгалтерського обліку</t>
  </si>
  <si>
    <t>Прогнозна кількість аварійно-ремонтних робіт в закладах освіти проведених господарською службою</t>
  </si>
  <si>
    <t>План роботи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</si>
  <si>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</si>
  <si>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</si>
  <si>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 логопедичних пунктів</t>
  </si>
  <si>
    <t>технічного персоналу і спеціалістів служби бухгалтерського обліку</t>
  </si>
  <si>
    <t>спеціалістів відділу планування та звітності Департаменту</t>
  </si>
  <si>
    <t xml:space="preserve">технічного персоналу і спеціалістів господарської служби </t>
  </si>
  <si>
    <t>продукту</t>
  </si>
  <si>
    <t>Кількість учнів 1-4 класів, які обслуговуються логопедичними пунктами</t>
  </si>
  <si>
    <t>Звітність</t>
  </si>
  <si>
    <t>Кількість учнів обстежених логопедами</t>
  </si>
  <si>
    <t>осіб</t>
  </si>
  <si>
    <t>Кількість учнів, що потребують допомоги логопеда</t>
  </si>
  <si>
    <t>Кількість особових та реєстраційних рахунків, що обслуговуються службою бухгалтерського обліку</t>
  </si>
  <si>
    <t>Кількість об’єктів, в яких буде проведений капітальний ремонт в тому числі виготовлення ПКД</t>
  </si>
  <si>
    <t>Рішення сесії від 21.12.2023 року № 15</t>
  </si>
  <si>
    <t>ефективності</t>
  </si>
  <si>
    <t>Середні витрати на забезпечення роботи одного логопедичного пункту</t>
  </si>
  <si>
    <t>грн</t>
  </si>
  <si>
    <t>Розрахунок</t>
  </si>
  <si>
    <t>Кількість учнів на одну логопедичну ставку</t>
  </si>
  <si>
    <t>Кількість закладів, які обслуговує одна штатна одиниця служби бухгалтерського обліку</t>
  </si>
  <si>
    <t xml:space="preserve">Кількість закладів, які обслуговує одна штатна одиниця господарської служби </t>
  </si>
  <si>
    <t>Середні витрати на виконання капітальних ремонтів одного об’єкту</t>
  </si>
  <si>
    <t>якості</t>
  </si>
  <si>
    <t xml:space="preserve">Відсоток учнів з вадами мовлення, охоплених логопедичними пунктами </t>
  </si>
  <si>
    <t>%</t>
  </si>
  <si>
    <t>Відсоток закладів, які обслуговує служба бухгалтерського обліку, планування та звітності</t>
  </si>
  <si>
    <t>Відсоток закладів де планується надати послуги з централізованого господарського обслуговування господарською службою</t>
  </si>
  <si>
    <t>Відсоток робітничих працівників до загальної кількості штатних одиниць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</si>
  <si>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</si>
  <si>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</si>
  <si>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</si>
  <si>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</si>
  <si>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</si>
  <si>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</si>
  <si>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</si>
  <si>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</si>
  <si>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</si>
  <si>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</si>
  <si>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</si>
  <si>
    <t>25.01.2024 року</t>
  </si>
  <si>
    <t>Ярослава Балабась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</si>
</sst>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₴_-;\-* #,##0\ _₴_-;_-* &quot;-&quot;\ _₴_-;_-@_-"/>
    <numFmt numFmtId="43" formatCode="_-* #,##0.00\ _₴_-;\-* #,##0.00\ _₴_-;_-* &quot;-&quot;??\ _₴_-;_-@_-"/>
    <numFmt numFmtId="164" formatCode="0.0"/>
    <numFmt numFmtId="165" formatCode="#,##0.00\ _₴"/>
    <numFmt numFmtId="166" formatCode="#,##0\ _₴"/>
    <numFmt numFmtId="167" formatCode="#,##0.00\ _₽"/>
  </numFmts>
  <fonts count="22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3" fillId="0" borderId="0"/>
    <xf numFmtId="0" fontId="3" fillId="0" borderId="0"/>
    <xf numFmtId="0" fontId="17" fillId="0" borderId="0"/>
    <xf numFmtId="0" fontId="13" fillId="0" borderId="0"/>
    <xf numFmtId="0" fontId="19" fillId="0" borderId="0"/>
    <xf numFmtId="0" fontId="20" fillId="0" borderId="0"/>
    <xf numFmtId="0" fontId="1" fillId="0" borderId="0"/>
    <xf numFmtId="0" fontId="11" fillId="16" borderId="16" applyNumberFormat="0" applyFont="0" applyAlignment="0" applyProtection="0"/>
    <xf numFmtId="0" fontId="21" fillId="0" borderId="0"/>
  </cellStyleXfs>
  <cellXfs count="94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1" fontId="10" fillId="0" borderId="0" xfId="0" applyNumberFormat="1" applyFont="1" applyFill="1" applyBorder="1" applyAlignment="1">
      <alignment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1" fontId="2" fillId="0" borderId="0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67" fontId="4" fillId="0" borderId="2" xfId="0" applyNumberFormat="1" applyFont="1" applyFill="1" applyBorder="1" applyAlignment="1">
      <alignment horizontal="center" vertical="center" wrapText="1" shrinkToFit="1"/>
    </xf>
    <xf numFmtId="167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4" fontId="4" fillId="0" borderId="7" xfId="0" applyNumberFormat="1" applyFont="1" applyFill="1" applyBorder="1" applyAlignment="1">
      <alignment horizontal="center" vertical="center" wrapText="1" shrinkToFi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2" fontId="4" fillId="0" borderId="7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4" fillId="0" borderId="6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0" fontId="4" fillId="0" borderId="8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6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аголовок 1 2" xfId="22"/>
    <cellStyle name="Заголовок 2 2" xfId="23"/>
    <cellStyle name="Заголовок 3 2" xfId="24"/>
    <cellStyle name="Заголовок 4 2" xfId="25"/>
    <cellStyle name="Звичайний" xfId="0" builtinId="0"/>
    <cellStyle name="Звичайний 2" xfId="26"/>
    <cellStyle name="Звичайний 2 2" xfId="27"/>
    <cellStyle name="Звичайний 3" xfId="28"/>
    <cellStyle name="Звичайний 3 2" xfId="29"/>
    <cellStyle name="Обычный 2" xfId="1"/>
    <cellStyle name="Обычный 2 2" xfId="30"/>
    <cellStyle name="Обычный 3" xfId="31"/>
    <cellStyle name="Обычный 3 2" xfId="32"/>
    <cellStyle name="Обычный 4" xfId="33"/>
    <cellStyle name="Примечание 2" xfId="34"/>
    <cellStyle name="Стиль 1" xfId="3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91"/>
  <sheetViews>
    <sheetView tabSelected="1" view="pageBreakPreview" zoomScale="70" zoomScaleNormal="80" zoomScaleSheetLayoutView="70" workbookViewId="0">
      <selection activeCell="B90" sqref="B90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4" style="1" bestFit="1" customWidth="1"/>
    <col min="13" max="14" width="9.33203125" style="1"/>
    <col min="15" max="15" width="11.5" style="1" customWidth="1"/>
    <col min="16" max="16" width="11.6640625" style="1" customWidth="1"/>
    <col min="17" max="16384" width="9.33203125" style="1"/>
  </cols>
  <sheetData>
    <row r="1" spans="1:11" ht="89.1" customHeight="1" x14ac:dyDescent="0.2">
      <c r="B1" s="2"/>
      <c r="C1" s="2"/>
      <c r="D1" s="2"/>
      <c r="E1" s="2"/>
      <c r="F1" s="2"/>
      <c r="G1" s="90" t="s">
        <v>0</v>
      </c>
      <c r="H1" s="91"/>
      <c r="I1" s="91"/>
      <c r="J1" s="91"/>
      <c r="K1" s="91"/>
    </row>
    <row r="2" spans="1:11" ht="117.6" customHeight="1" x14ac:dyDescent="0.2">
      <c r="B2" s="2"/>
      <c r="C2" s="2"/>
      <c r="D2" s="2"/>
      <c r="E2" s="2"/>
      <c r="F2" s="2"/>
      <c r="G2" s="92" t="s">
        <v>103</v>
      </c>
      <c r="H2" s="92"/>
      <c r="I2" s="92"/>
      <c r="J2" s="92"/>
      <c r="K2" s="92"/>
    </row>
    <row r="3" spans="1:11" ht="37.5" customHeight="1" x14ac:dyDescent="0.2">
      <c r="A3" s="93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25.45" customHeight="1" x14ac:dyDescent="0.2">
      <c r="A4" s="3" t="s">
        <v>2</v>
      </c>
      <c r="B4" s="36" t="s">
        <v>3</v>
      </c>
      <c r="C4" s="36"/>
      <c r="D4" s="36"/>
      <c r="E4" s="36"/>
      <c r="F4" s="36"/>
      <c r="G4" s="36" t="s">
        <v>4</v>
      </c>
      <c r="H4" s="36"/>
      <c r="I4" s="36"/>
      <c r="J4" s="36"/>
      <c r="K4" s="36"/>
    </row>
    <row r="5" spans="1:11" ht="131.25" customHeight="1" x14ac:dyDescent="0.2">
      <c r="A5" s="4" t="s">
        <v>5</v>
      </c>
      <c r="B5" s="36" t="s">
        <v>6</v>
      </c>
      <c r="C5" s="36"/>
      <c r="D5" s="36"/>
      <c r="E5" s="36"/>
      <c r="F5" s="36"/>
      <c r="G5" s="36" t="s">
        <v>7</v>
      </c>
      <c r="H5" s="36"/>
      <c r="I5" s="36"/>
      <c r="J5" s="36"/>
      <c r="K5" s="36"/>
    </row>
    <row r="6" spans="1:11" ht="114" customHeight="1" x14ac:dyDescent="0.2">
      <c r="A6" s="4" t="s">
        <v>8</v>
      </c>
      <c r="B6" s="36" t="s">
        <v>9</v>
      </c>
      <c r="C6" s="36"/>
      <c r="D6" s="5" t="s">
        <v>10</v>
      </c>
      <c r="E6" s="89" t="s">
        <v>11</v>
      </c>
      <c r="F6" s="36"/>
      <c r="G6" s="36" t="s">
        <v>12</v>
      </c>
      <c r="H6" s="36"/>
      <c r="I6" s="36"/>
      <c r="J6" s="36"/>
      <c r="K6" s="36"/>
    </row>
    <row r="7" spans="1:11" ht="19.149999999999999" customHeight="1" x14ac:dyDescent="0.2">
      <c r="A7" s="79" t="s">
        <v>13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15.6" customHeight="1" x14ac:dyDescent="0.2">
      <c r="A8" s="79" t="s">
        <v>14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25.5" customHeight="1" x14ac:dyDescent="0.2">
      <c r="A9" s="87" t="s">
        <v>15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ht="18.399999999999999" customHeight="1" x14ac:dyDescent="0.2">
      <c r="A10" s="87" t="s">
        <v>16</v>
      </c>
      <c r="B10" s="87"/>
      <c r="C10" s="87"/>
      <c r="D10" s="87"/>
      <c r="E10" s="87"/>
      <c r="F10" s="87"/>
      <c r="G10" s="87"/>
      <c r="H10" s="87"/>
      <c r="I10" s="87"/>
      <c r="J10" s="6"/>
      <c r="K10" s="6"/>
    </row>
    <row r="11" spans="1:11" ht="20.45" customHeight="1" x14ac:dyDescent="0.2">
      <c r="A11" s="87" t="s">
        <v>17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19.149999999999999" customHeight="1" x14ac:dyDescent="0.2">
      <c r="A12" s="87" t="s">
        <v>18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20.45" customHeight="1" x14ac:dyDescent="0.2">
      <c r="A13" s="87" t="s">
        <v>19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25.5" customHeight="1" x14ac:dyDescent="0.2">
      <c r="A14" s="87" t="s">
        <v>20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25.5" customHeight="1" x14ac:dyDescent="0.2">
      <c r="A15" s="88" t="s">
        <v>21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1:11" ht="32.25" customHeight="1" x14ac:dyDescent="0.2">
      <c r="A16" s="87" t="s">
        <v>22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1" ht="32.25" customHeight="1" x14ac:dyDescent="0.2">
      <c r="A17" s="88" t="s">
        <v>23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1" ht="35.450000000000003" customHeight="1" x14ac:dyDescent="0.2">
      <c r="A18" s="88" t="s">
        <v>24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1" ht="21.2" customHeight="1" x14ac:dyDescent="0.2">
      <c r="A19" s="87" t="s">
        <v>25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ht="21.2" customHeight="1" x14ac:dyDescent="0.2">
      <c r="A20" s="87" t="s">
        <v>26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1" ht="21.2" customHeight="1" x14ac:dyDescent="0.2">
      <c r="A21" s="87" t="s">
        <v>27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ht="23.1" customHeight="1" x14ac:dyDescent="0.2">
      <c r="A22" s="79" t="s">
        <v>28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1" ht="9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3.1" customHeight="1" x14ac:dyDescent="0.2">
      <c r="A24" s="7" t="s">
        <v>29</v>
      </c>
      <c r="B24" s="74" t="s">
        <v>30</v>
      </c>
      <c r="C24" s="74"/>
      <c r="D24" s="74"/>
      <c r="E24" s="74"/>
      <c r="F24" s="74"/>
      <c r="G24" s="74"/>
      <c r="H24" s="74"/>
      <c r="I24" s="3"/>
      <c r="J24" s="3"/>
      <c r="K24" s="3"/>
    </row>
    <row r="25" spans="1:11" ht="23.1" customHeight="1" x14ac:dyDescent="0.2">
      <c r="A25" s="8">
        <v>1</v>
      </c>
      <c r="B25" s="86" t="s">
        <v>31</v>
      </c>
      <c r="C25" s="86"/>
      <c r="D25" s="86"/>
      <c r="E25" s="86"/>
      <c r="F25" s="86"/>
      <c r="G25" s="86"/>
      <c r="H25" s="86"/>
      <c r="I25" s="3"/>
      <c r="J25" s="3"/>
      <c r="K25" s="3"/>
    </row>
    <row r="26" spans="1:11" ht="27.2" customHeight="1" x14ac:dyDescent="0.2">
      <c r="A26" s="9">
        <v>2</v>
      </c>
      <c r="B26" s="39" t="s">
        <v>32</v>
      </c>
      <c r="C26" s="39"/>
      <c r="D26" s="39"/>
      <c r="E26" s="39"/>
      <c r="F26" s="39"/>
      <c r="G26" s="39"/>
      <c r="H26" s="39"/>
      <c r="I26" s="3"/>
      <c r="J26" s="3"/>
      <c r="K26" s="3"/>
    </row>
    <row r="27" spans="1:11" ht="30.6" customHeight="1" x14ac:dyDescent="0.2">
      <c r="A27" s="9">
        <v>3</v>
      </c>
      <c r="B27" s="53" t="s">
        <v>33</v>
      </c>
      <c r="C27" s="81"/>
      <c r="D27" s="81"/>
      <c r="E27" s="81"/>
      <c r="F27" s="81"/>
      <c r="G27" s="81"/>
      <c r="H27" s="54"/>
      <c r="I27" s="3"/>
      <c r="J27" s="3"/>
      <c r="K27" s="3"/>
    </row>
    <row r="28" spans="1:11" ht="12.2" customHeight="1" x14ac:dyDescent="0.2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60.4" customHeight="1" x14ac:dyDescent="0.2">
      <c r="A29" s="79" t="s">
        <v>34</v>
      </c>
      <c r="B29" s="79"/>
      <c r="C29" s="79"/>
      <c r="D29" s="79"/>
      <c r="E29" s="79"/>
      <c r="F29" s="79"/>
      <c r="G29" s="79"/>
      <c r="H29" s="79"/>
      <c r="I29" s="79"/>
      <c r="J29" s="79"/>
      <c r="K29" s="4"/>
    </row>
    <row r="30" spans="1:11" ht="20.45" customHeight="1" x14ac:dyDescent="0.2">
      <c r="A30" s="79" t="s">
        <v>35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1:11" ht="4.1500000000000004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9.149999999999999" customHeight="1" x14ac:dyDescent="0.2">
      <c r="A32" s="7" t="s">
        <v>29</v>
      </c>
      <c r="B32" s="74" t="s">
        <v>36</v>
      </c>
      <c r="C32" s="74"/>
      <c r="D32" s="74"/>
      <c r="E32" s="74"/>
      <c r="F32" s="74"/>
      <c r="G32" s="74"/>
      <c r="H32" s="74"/>
      <c r="I32" s="3"/>
      <c r="J32" s="3"/>
      <c r="K32" s="3"/>
    </row>
    <row r="33" spans="1:18" ht="56.45" customHeight="1" x14ac:dyDescent="0.2">
      <c r="A33" s="11">
        <v>1</v>
      </c>
      <c r="B33" s="53" t="s">
        <v>37</v>
      </c>
      <c r="C33" s="81"/>
      <c r="D33" s="81"/>
      <c r="E33" s="81"/>
      <c r="F33" s="81"/>
      <c r="G33" s="81"/>
      <c r="H33" s="54"/>
      <c r="I33" s="3"/>
      <c r="J33" s="3"/>
      <c r="K33" s="3"/>
    </row>
    <row r="34" spans="1:18" ht="13.7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8" ht="15.75" x14ac:dyDescent="0.2">
      <c r="A35" s="79" t="s">
        <v>38</v>
      </c>
      <c r="B35" s="79"/>
      <c r="C35" s="79"/>
      <c r="D35" s="79"/>
      <c r="E35" s="79"/>
      <c r="F35" s="79"/>
      <c r="G35" s="79"/>
      <c r="H35" s="79"/>
      <c r="I35" s="3"/>
      <c r="J35" s="3"/>
      <c r="K35" s="3"/>
    </row>
    <row r="36" spans="1:18" ht="16.5" customHeight="1" x14ac:dyDescent="0.2">
      <c r="A36" s="83" t="s">
        <v>39</v>
      </c>
      <c r="B36" s="83"/>
      <c r="C36" s="83"/>
      <c r="D36" s="83"/>
      <c r="E36" s="83"/>
      <c r="F36" s="83"/>
      <c r="G36" s="83"/>
      <c r="H36" s="83"/>
      <c r="I36" s="83"/>
      <c r="J36" s="4"/>
      <c r="K36" s="4"/>
    </row>
    <row r="37" spans="1:18" s="14" customFormat="1" ht="22.5" customHeight="1" x14ac:dyDescent="0.2">
      <c r="A37" s="12" t="s">
        <v>29</v>
      </c>
      <c r="B37" s="74" t="s">
        <v>40</v>
      </c>
      <c r="C37" s="74"/>
      <c r="D37" s="74" t="s">
        <v>41</v>
      </c>
      <c r="E37" s="74"/>
      <c r="F37" s="74" t="s">
        <v>42</v>
      </c>
      <c r="G37" s="74"/>
      <c r="H37" s="74" t="s">
        <v>43</v>
      </c>
      <c r="I37" s="74"/>
      <c r="J37" s="13"/>
      <c r="K37" s="5"/>
    </row>
    <row r="38" spans="1:18" ht="15.75" x14ac:dyDescent="0.2">
      <c r="A38" s="15">
        <v>1</v>
      </c>
      <c r="B38" s="75">
        <v>2</v>
      </c>
      <c r="C38" s="75"/>
      <c r="D38" s="75">
        <v>3</v>
      </c>
      <c r="E38" s="75"/>
      <c r="F38" s="75">
        <v>4</v>
      </c>
      <c r="G38" s="75"/>
      <c r="H38" s="75">
        <v>6</v>
      </c>
      <c r="I38" s="75"/>
      <c r="J38" s="16"/>
      <c r="K38" s="3"/>
    </row>
    <row r="39" spans="1:18" ht="36.75" customHeight="1" x14ac:dyDescent="0.2">
      <c r="A39" s="17">
        <v>1</v>
      </c>
      <c r="B39" s="39" t="s">
        <v>44</v>
      </c>
      <c r="C39" s="39"/>
      <c r="D39" s="84">
        <f>7177960</f>
        <v>7177960</v>
      </c>
      <c r="E39" s="84"/>
      <c r="F39" s="84">
        <v>0</v>
      </c>
      <c r="G39" s="84"/>
      <c r="H39" s="84">
        <f t="shared" ref="H39:H41" si="0">D39+F39</f>
        <v>7177960</v>
      </c>
      <c r="I39" s="84"/>
      <c r="J39" s="18"/>
      <c r="K39" s="3"/>
    </row>
    <row r="40" spans="1:18" ht="40.700000000000003" customHeight="1" x14ac:dyDescent="0.2">
      <c r="A40" s="17">
        <v>2</v>
      </c>
      <c r="B40" s="39" t="s">
        <v>45</v>
      </c>
      <c r="C40" s="39"/>
      <c r="D40" s="85">
        <f>15161532</f>
        <v>15161532</v>
      </c>
      <c r="E40" s="85"/>
      <c r="F40" s="84">
        <f>511840</f>
        <v>511840</v>
      </c>
      <c r="G40" s="84"/>
      <c r="H40" s="84">
        <f t="shared" si="0"/>
        <v>15673372</v>
      </c>
      <c r="I40" s="84"/>
      <c r="J40" s="18"/>
      <c r="K40" s="3"/>
      <c r="L40" s="19"/>
      <c r="M40" s="80"/>
      <c r="N40" s="80"/>
      <c r="O40" s="80"/>
      <c r="P40" s="80"/>
      <c r="Q40" s="80"/>
      <c r="R40" s="80"/>
    </row>
    <row r="41" spans="1:18" ht="40.15" customHeight="1" x14ac:dyDescent="0.2">
      <c r="A41" s="17">
        <v>3</v>
      </c>
      <c r="B41" s="39" t="s">
        <v>46</v>
      </c>
      <c r="C41" s="39"/>
      <c r="D41" s="85">
        <v>1509291</v>
      </c>
      <c r="E41" s="85"/>
      <c r="F41" s="84">
        <v>0</v>
      </c>
      <c r="G41" s="84"/>
      <c r="H41" s="84">
        <f t="shared" si="0"/>
        <v>1509291</v>
      </c>
      <c r="I41" s="84"/>
      <c r="J41" s="18"/>
      <c r="K41" s="3"/>
      <c r="M41" s="80"/>
      <c r="N41" s="80"/>
      <c r="O41" s="80"/>
      <c r="P41" s="80"/>
      <c r="Q41" s="80"/>
      <c r="R41" s="80"/>
    </row>
    <row r="42" spans="1:18" ht="21.2" customHeight="1" x14ac:dyDescent="0.2">
      <c r="A42" s="43" t="s">
        <v>47</v>
      </c>
      <c r="B42" s="43"/>
      <c r="C42" s="43"/>
      <c r="D42" s="84">
        <f>SUM(D39:D41)</f>
        <v>23848783</v>
      </c>
      <c r="E42" s="84"/>
      <c r="F42" s="84">
        <f t="shared" ref="F42" si="1">SUM(F39:F41)</f>
        <v>511840</v>
      </c>
      <c r="G42" s="84"/>
      <c r="H42" s="84">
        <f t="shared" ref="H42" si="2">SUM(H39:H41)</f>
        <v>24360623</v>
      </c>
      <c r="I42" s="84"/>
      <c r="J42" s="3"/>
      <c r="K42" s="3"/>
      <c r="M42" s="80"/>
      <c r="N42" s="80"/>
      <c r="O42" s="80"/>
      <c r="P42" s="80"/>
      <c r="Q42" s="80"/>
      <c r="R42" s="80"/>
    </row>
    <row r="43" spans="1:18" ht="6.2" customHeight="1" x14ac:dyDescent="0.2">
      <c r="A43" s="3"/>
      <c r="B43" s="3"/>
      <c r="C43" s="3"/>
      <c r="D43" s="20"/>
      <c r="E43" s="20"/>
      <c r="F43" s="20"/>
      <c r="G43" s="20"/>
      <c r="H43" s="20"/>
      <c r="I43" s="20"/>
      <c r="J43" s="3"/>
      <c r="K43" s="3"/>
      <c r="M43" s="80"/>
      <c r="N43" s="80"/>
      <c r="O43" s="80"/>
      <c r="P43" s="80"/>
      <c r="Q43" s="80"/>
      <c r="R43" s="80"/>
    </row>
    <row r="44" spans="1:18" ht="16.350000000000001" customHeight="1" x14ac:dyDescent="0.2">
      <c r="A44" s="79" t="s">
        <v>48</v>
      </c>
      <c r="B44" s="79"/>
      <c r="C44" s="79"/>
      <c r="D44" s="79"/>
      <c r="E44" s="79"/>
      <c r="F44" s="79"/>
      <c r="G44" s="79"/>
      <c r="H44" s="79"/>
      <c r="I44" s="3"/>
      <c r="J44" s="3"/>
      <c r="K44" s="3"/>
      <c r="M44" s="80"/>
      <c r="N44" s="80"/>
      <c r="O44" s="80"/>
      <c r="P44" s="80"/>
      <c r="Q44" s="80"/>
      <c r="R44" s="80"/>
    </row>
    <row r="45" spans="1:18" ht="13.7" customHeight="1" x14ac:dyDescent="0.2">
      <c r="A45" s="83" t="s">
        <v>39</v>
      </c>
      <c r="B45" s="83"/>
      <c r="C45" s="83"/>
      <c r="D45" s="83"/>
      <c r="E45" s="83"/>
      <c r="F45" s="83"/>
      <c r="G45" s="83"/>
      <c r="H45" s="83"/>
      <c r="I45" s="83"/>
      <c r="J45" s="4"/>
      <c r="K45" s="4"/>
      <c r="M45" s="80"/>
      <c r="N45" s="80"/>
      <c r="O45" s="80"/>
      <c r="P45" s="80"/>
      <c r="Q45" s="80"/>
      <c r="R45" s="80"/>
    </row>
    <row r="46" spans="1:18" ht="21.2" customHeight="1" x14ac:dyDescent="0.2">
      <c r="A46" s="74" t="s">
        <v>49</v>
      </c>
      <c r="B46" s="74"/>
      <c r="C46" s="74"/>
      <c r="D46" s="74" t="s">
        <v>41</v>
      </c>
      <c r="E46" s="74"/>
      <c r="F46" s="74" t="s">
        <v>42</v>
      </c>
      <c r="G46" s="74"/>
      <c r="H46" s="74" t="s">
        <v>43</v>
      </c>
      <c r="I46" s="74"/>
      <c r="J46" s="3"/>
      <c r="K46" s="3"/>
      <c r="M46" s="80"/>
      <c r="N46" s="80"/>
      <c r="O46" s="80"/>
      <c r="P46" s="80"/>
      <c r="Q46" s="80"/>
      <c r="R46" s="80"/>
    </row>
    <row r="47" spans="1:18" ht="16.5" customHeight="1" x14ac:dyDescent="0.2">
      <c r="A47" s="75">
        <v>1</v>
      </c>
      <c r="B47" s="75"/>
      <c r="C47" s="75"/>
      <c r="D47" s="75">
        <v>2</v>
      </c>
      <c r="E47" s="75"/>
      <c r="F47" s="75">
        <v>3</v>
      </c>
      <c r="G47" s="75"/>
      <c r="H47" s="75">
        <v>4</v>
      </c>
      <c r="I47" s="75"/>
      <c r="J47" s="3"/>
      <c r="K47" s="3"/>
    </row>
    <row r="48" spans="1:18" ht="34.700000000000003" customHeight="1" x14ac:dyDescent="0.2">
      <c r="A48" s="53" t="s">
        <v>50</v>
      </c>
      <c r="B48" s="81"/>
      <c r="C48" s="54"/>
      <c r="D48" s="82">
        <f>D42</f>
        <v>23848783</v>
      </c>
      <c r="E48" s="82"/>
      <c r="F48" s="82">
        <f>F42</f>
        <v>511840</v>
      </c>
      <c r="G48" s="82"/>
      <c r="H48" s="82">
        <f>F48+D48</f>
        <v>24360623</v>
      </c>
      <c r="I48" s="82"/>
      <c r="J48" s="3"/>
      <c r="K48" s="3"/>
    </row>
    <row r="49" spans="1:11" ht="19.7" customHeight="1" x14ac:dyDescent="0.2">
      <c r="A49" s="76" t="s">
        <v>47</v>
      </c>
      <c r="B49" s="77"/>
      <c r="C49" s="77"/>
      <c r="D49" s="78">
        <f>D48</f>
        <v>23848783</v>
      </c>
      <c r="E49" s="78"/>
      <c r="F49" s="78">
        <f t="shared" ref="F49" si="3">F48</f>
        <v>511840</v>
      </c>
      <c r="G49" s="78"/>
      <c r="H49" s="78">
        <f t="shared" ref="H49" si="4">H48</f>
        <v>24360623</v>
      </c>
      <c r="I49" s="78"/>
      <c r="J49" s="3"/>
      <c r="K49" s="3"/>
    </row>
    <row r="50" spans="1:11" ht="6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7.45" customHeight="1" x14ac:dyDescent="0.2">
      <c r="A51" s="79" t="s">
        <v>51</v>
      </c>
      <c r="B51" s="79"/>
      <c r="C51" s="79"/>
      <c r="D51" s="79"/>
      <c r="E51" s="79"/>
      <c r="F51" s="79"/>
      <c r="G51" s="79"/>
      <c r="H51" s="79"/>
      <c r="I51" s="3"/>
      <c r="J51" s="3"/>
      <c r="K51" s="3"/>
    </row>
    <row r="52" spans="1:11" ht="25.5" customHeight="1" x14ac:dyDescent="0.2">
      <c r="A52" s="12" t="s">
        <v>29</v>
      </c>
      <c r="B52" s="12" t="s">
        <v>52</v>
      </c>
      <c r="C52" s="12" t="s">
        <v>53</v>
      </c>
      <c r="D52" s="74" t="s">
        <v>54</v>
      </c>
      <c r="E52" s="74"/>
      <c r="F52" s="74" t="s">
        <v>41</v>
      </c>
      <c r="G52" s="74"/>
      <c r="H52" s="74" t="s">
        <v>42</v>
      </c>
      <c r="I52" s="74"/>
      <c r="J52" s="74" t="s">
        <v>43</v>
      </c>
      <c r="K52" s="74"/>
    </row>
    <row r="53" spans="1:11" s="14" customFormat="1" ht="17.100000000000001" customHeight="1" x14ac:dyDescent="0.2">
      <c r="A53" s="15">
        <v>1</v>
      </c>
      <c r="B53" s="15">
        <v>2</v>
      </c>
      <c r="C53" s="15">
        <v>3</v>
      </c>
      <c r="D53" s="75">
        <v>4</v>
      </c>
      <c r="E53" s="75"/>
      <c r="F53" s="75">
        <v>5</v>
      </c>
      <c r="G53" s="75"/>
      <c r="H53" s="75">
        <v>6</v>
      </c>
      <c r="I53" s="75"/>
      <c r="J53" s="75">
        <v>7</v>
      </c>
      <c r="K53" s="43"/>
    </row>
    <row r="54" spans="1:11" ht="21.75" customHeight="1" x14ac:dyDescent="0.2">
      <c r="A54" s="17">
        <v>1</v>
      </c>
      <c r="B54" s="21" t="s">
        <v>55</v>
      </c>
      <c r="C54" s="22"/>
      <c r="D54" s="43"/>
      <c r="E54" s="43"/>
      <c r="F54" s="43"/>
      <c r="G54" s="43"/>
      <c r="H54" s="43"/>
      <c r="I54" s="43"/>
      <c r="J54" s="43"/>
      <c r="K54" s="43"/>
    </row>
    <row r="55" spans="1:11" ht="28.5" customHeight="1" x14ac:dyDescent="0.2">
      <c r="A55" s="23"/>
      <c r="B55" s="22" t="s">
        <v>56</v>
      </c>
      <c r="C55" s="22" t="s">
        <v>57</v>
      </c>
      <c r="D55" s="39" t="s">
        <v>58</v>
      </c>
      <c r="E55" s="39"/>
      <c r="F55" s="46">
        <v>2</v>
      </c>
      <c r="G55" s="46"/>
      <c r="H55" s="43"/>
      <c r="I55" s="43"/>
      <c r="J55" s="46">
        <f>F55+H55</f>
        <v>2</v>
      </c>
      <c r="K55" s="46"/>
    </row>
    <row r="56" spans="1:11" ht="27" customHeight="1" x14ac:dyDescent="0.2">
      <c r="A56" s="23"/>
      <c r="B56" s="22" t="s">
        <v>59</v>
      </c>
      <c r="C56" s="22" t="s">
        <v>57</v>
      </c>
      <c r="D56" s="39" t="s">
        <v>60</v>
      </c>
      <c r="E56" s="39"/>
      <c r="F56" s="46">
        <v>23</v>
      </c>
      <c r="G56" s="46"/>
      <c r="H56" s="43"/>
      <c r="I56" s="43"/>
      <c r="J56" s="46">
        <f t="shared" ref="J56:J81" si="5">F56+H56</f>
        <v>23</v>
      </c>
      <c r="K56" s="46"/>
    </row>
    <row r="57" spans="1:11" ht="36" customHeight="1" x14ac:dyDescent="0.2">
      <c r="A57" s="23"/>
      <c r="B57" s="22" t="s">
        <v>61</v>
      </c>
      <c r="C57" s="22" t="s">
        <v>57</v>
      </c>
      <c r="D57" s="39" t="s">
        <v>58</v>
      </c>
      <c r="E57" s="39"/>
      <c r="F57" s="49">
        <v>38</v>
      </c>
      <c r="G57" s="50"/>
      <c r="H57" s="72"/>
      <c r="I57" s="73"/>
      <c r="J57" s="49">
        <f>F57</f>
        <v>38</v>
      </c>
      <c r="K57" s="50"/>
    </row>
    <row r="58" spans="1:11" ht="52.35" customHeight="1" x14ac:dyDescent="0.2">
      <c r="A58" s="23"/>
      <c r="B58" s="22" t="s">
        <v>62</v>
      </c>
      <c r="C58" s="22" t="s">
        <v>57</v>
      </c>
      <c r="D58" s="39" t="s">
        <v>63</v>
      </c>
      <c r="E58" s="39"/>
      <c r="F58" s="49">
        <v>481</v>
      </c>
      <c r="G58" s="50"/>
      <c r="H58" s="72"/>
      <c r="I58" s="73"/>
      <c r="J58" s="49">
        <f>F58</f>
        <v>481</v>
      </c>
      <c r="K58" s="50"/>
    </row>
    <row r="59" spans="1:11" ht="36" customHeight="1" x14ac:dyDescent="0.2">
      <c r="A59" s="23"/>
      <c r="B59" s="24" t="s">
        <v>64</v>
      </c>
      <c r="C59" s="24" t="s">
        <v>57</v>
      </c>
      <c r="D59" s="47" t="s">
        <v>65</v>
      </c>
      <c r="E59" s="47"/>
      <c r="F59" s="70">
        <f>69.25+23.5</f>
        <v>92.75</v>
      </c>
      <c r="G59" s="71"/>
      <c r="H59" s="72"/>
      <c r="I59" s="73"/>
      <c r="J59" s="70">
        <f>F59+H59</f>
        <v>92.75</v>
      </c>
      <c r="K59" s="71"/>
    </row>
    <row r="60" spans="1:11" ht="32.25" customHeight="1" x14ac:dyDescent="0.2">
      <c r="A60" s="23"/>
      <c r="B60" s="22" t="s">
        <v>66</v>
      </c>
      <c r="C60" s="22" t="s">
        <v>57</v>
      </c>
      <c r="D60" s="39" t="s">
        <v>65</v>
      </c>
      <c r="E60" s="39"/>
      <c r="F60" s="67">
        <v>23.5</v>
      </c>
      <c r="G60" s="67"/>
      <c r="H60" s="67"/>
      <c r="I60" s="67"/>
      <c r="J60" s="67">
        <f t="shared" si="5"/>
        <v>23.5</v>
      </c>
      <c r="K60" s="67"/>
    </row>
    <row r="61" spans="1:11" ht="40.700000000000003" customHeight="1" x14ac:dyDescent="0.2">
      <c r="A61" s="23"/>
      <c r="B61" s="24" t="s">
        <v>67</v>
      </c>
      <c r="C61" s="24" t="s">
        <v>57</v>
      </c>
      <c r="D61" s="47" t="s">
        <v>65</v>
      </c>
      <c r="E61" s="47"/>
      <c r="F61" s="67">
        <v>28.5</v>
      </c>
      <c r="G61" s="67"/>
      <c r="H61" s="67"/>
      <c r="I61" s="67"/>
      <c r="J61" s="67">
        <f t="shared" si="5"/>
        <v>28.5</v>
      </c>
      <c r="K61" s="67"/>
    </row>
    <row r="62" spans="1:11" ht="37.5" customHeight="1" x14ac:dyDescent="0.2">
      <c r="A62" s="23"/>
      <c r="B62" s="24" t="s">
        <v>68</v>
      </c>
      <c r="C62" s="24" t="s">
        <v>57</v>
      </c>
      <c r="D62" s="47" t="s">
        <v>65</v>
      </c>
      <c r="E62" s="47"/>
      <c r="F62" s="67">
        <v>16</v>
      </c>
      <c r="G62" s="67"/>
      <c r="H62" s="67"/>
      <c r="I62" s="67"/>
      <c r="J62" s="67">
        <f t="shared" si="5"/>
        <v>16</v>
      </c>
      <c r="K62" s="67"/>
    </row>
    <row r="63" spans="1:11" ht="33" customHeight="1" x14ac:dyDescent="0.2">
      <c r="A63" s="23"/>
      <c r="B63" s="24" t="s">
        <v>69</v>
      </c>
      <c r="C63" s="24" t="s">
        <v>57</v>
      </c>
      <c r="D63" s="47" t="s">
        <v>65</v>
      </c>
      <c r="E63" s="47"/>
      <c r="F63" s="67">
        <v>24.75</v>
      </c>
      <c r="G63" s="67"/>
      <c r="H63" s="42"/>
      <c r="I63" s="42"/>
      <c r="J63" s="67">
        <f t="shared" si="5"/>
        <v>24.75</v>
      </c>
      <c r="K63" s="67"/>
    </row>
    <row r="64" spans="1:11" ht="16.350000000000001" customHeight="1" x14ac:dyDescent="0.2">
      <c r="A64" s="23">
        <v>2</v>
      </c>
      <c r="B64" s="21" t="s">
        <v>70</v>
      </c>
      <c r="C64" s="22"/>
      <c r="D64" s="39"/>
      <c r="E64" s="39"/>
      <c r="F64" s="46"/>
      <c r="G64" s="46"/>
      <c r="H64" s="43"/>
      <c r="I64" s="43"/>
      <c r="J64" s="68"/>
      <c r="K64" s="69"/>
    </row>
    <row r="65" spans="1:15" ht="40.700000000000003" customHeight="1" x14ac:dyDescent="0.2">
      <c r="A65" s="23"/>
      <c r="B65" s="22" t="s">
        <v>71</v>
      </c>
      <c r="C65" s="22"/>
      <c r="D65" s="39" t="s">
        <v>72</v>
      </c>
      <c r="E65" s="39"/>
      <c r="F65" s="66">
        <v>15455</v>
      </c>
      <c r="G65" s="66"/>
      <c r="H65" s="42"/>
      <c r="I65" s="42"/>
      <c r="J65" s="63">
        <f t="shared" ref="J65:J68" si="6">F65+H65</f>
        <v>15455</v>
      </c>
      <c r="K65" s="63"/>
    </row>
    <row r="66" spans="1:15" ht="29.25" customHeight="1" x14ac:dyDescent="0.2">
      <c r="A66" s="23"/>
      <c r="B66" s="22" t="s">
        <v>73</v>
      </c>
      <c r="C66" s="22" t="s">
        <v>74</v>
      </c>
      <c r="D66" s="39" t="s">
        <v>72</v>
      </c>
      <c r="E66" s="39"/>
      <c r="F66" s="66">
        <v>14135</v>
      </c>
      <c r="G66" s="66"/>
      <c r="H66" s="48"/>
      <c r="I66" s="48"/>
      <c r="J66" s="66">
        <f t="shared" si="6"/>
        <v>14135</v>
      </c>
      <c r="K66" s="66"/>
      <c r="L66" s="64"/>
      <c r="M66" s="65"/>
      <c r="O66" s="25"/>
    </row>
    <row r="67" spans="1:15" ht="35.450000000000003" customHeight="1" x14ac:dyDescent="0.2">
      <c r="A67" s="23"/>
      <c r="B67" s="22" t="s">
        <v>75</v>
      </c>
      <c r="C67" s="22" t="s">
        <v>74</v>
      </c>
      <c r="D67" s="39" t="s">
        <v>72</v>
      </c>
      <c r="E67" s="39"/>
      <c r="F67" s="66">
        <v>938</v>
      </c>
      <c r="G67" s="66"/>
      <c r="H67" s="48"/>
      <c r="I67" s="48"/>
      <c r="J67" s="66">
        <f t="shared" si="6"/>
        <v>938</v>
      </c>
      <c r="K67" s="66"/>
      <c r="L67" s="14"/>
      <c r="M67" s="14"/>
      <c r="O67" s="25"/>
    </row>
    <row r="68" spans="1:15" ht="44.1" customHeight="1" x14ac:dyDescent="0.2">
      <c r="A68" s="23"/>
      <c r="B68" s="22" t="s">
        <v>76</v>
      </c>
      <c r="C68" s="24" t="s">
        <v>57</v>
      </c>
      <c r="D68" s="39" t="s">
        <v>72</v>
      </c>
      <c r="E68" s="39"/>
      <c r="F68" s="66">
        <v>58</v>
      </c>
      <c r="G68" s="66"/>
      <c r="H68" s="48"/>
      <c r="I68" s="48"/>
      <c r="J68" s="66">
        <f t="shared" si="6"/>
        <v>58</v>
      </c>
      <c r="K68" s="66"/>
      <c r="L68" s="14"/>
      <c r="M68" s="14"/>
      <c r="O68" s="25"/>
    </row>
    <row r="69" spans="1:15" ht="51" customHeight="1" x14ac:dyDescent="0.2">
      <c r="A69" s="23"/>
      <c r="B69" s="22" t="s">
        <v>77</v>
      </c>
      <c r="C69" s="24" t="s">
        <v>57</v>
      </c>
      <c r="D69" s="57" t="s">
        <v>78</v>
      </c>
      <c r="E69" s="58"/>
      <c r="F69" s="59"/>
      <c r="G69" s="60"/>
      <c r="H69" s="61">
        <v>1</v>
      </c>
      <c r="I69" s="62"/>
      <c r="J69" s="61">
        <f>F69+H69</f>
        <v>1</v>
      </c>
      <c r="K69" s="62"/>
      <c r="L69" s="14"/>
      <c r="M69" s="14"/>
    </row>
    <row r="70" spans="1:15" ht="16.350000000000001" customHeight="1" x14ac:dyDescent="0.2">
      <c r="A70" s="23">
        <v>3</v>
      </c>
      <c r="B70" s="21" t="s">
        <v>79</v>
      </c>
      <c r="C70" s="22"/>
      <c r="D70" s="39"/>
      <c r="E70" s="39"/>
      <c r="F70" s="63"/>
      <c r="G70" s="63"/>
      <c r="H70" s="46"/>
      <c r="I70" s="46"/>
      <c r="J70" s="46"/>
      <c r="K70" s="46"/>
    </row>
    <row r="71" spans="1:15" ht="36" customHeight="1" x14ac:dyDescent="0.2">
      <c r="A71" s="23"/>
      <c r="B71" s="22" t="s">
        <v>80</v>
      </c>
      <c r="C71" s="22" t="s">
        <v>81</v>
      </c>
      <c r="D71" s="39" t="s">
        <v>82</v>
      </c>
      <c r="E71" s="39"/>
      <c r="F71" s="51">
        <f>D39/F56</f>
        <v>312085.21739130432</v>
      </c>
      <c r="G71" s="51"/>
      <c r="H71" s="52"/>
      <c r="I71" s="52"/>
      <c r="J71" s="51">
        <f t="shared" si="5"/>
        <v>312085.21739130432</v>
      </c>
      <c r="K71" s="51"/>
    </row>
    <row r="72" spans="1:15" ht="33.4" customHeight="1" x14ac:dyDescent="0.2">
      <c r="A72" s="23"/>
      <c r="B72" s="22" t="s">
        <v>83</v>
      </c>
      <c r="C72" s="22" t="s">
        <v>74</v>
      </c>
      <c r="D72" s="53" t="s">
        <v>82</v>
      </c>
      <c r="E72" s="54"/>
      <c r="F72" s="49">
        <f>F67/F60</f>
        <v>39.914893617021278</v>
      </c>
      <c r="G72" s="50"/>
      <c r="H72" s="55"/>
      <c r="I72" s="56"/>
      <c r="J72" s="49">
        <f t="shared" si="5"/>
        <v>39.914893617021278</v>
      </c>
      <c r="K72" s="50"/>
    </row>
    <row r="73" spans="1:15" ht="56.25" customHeight="1" x14ac:dyDescent="0.2">
      <c r="A73" s="23"/>
      <c r="B73" s="22" t="s">
        <v>84</v>
      </c>
      <c r="C73" s="24" t="s">
        <v>57</v>
      </c>
      <c r="D73" s="47" t="s">
        <v>82</v>
      </c>
      <c r="E73" s="47"/>
      <c r="F73" s="46">
        <f>F57/F61</f>
        <v>1.3333333333333333</v>
      </c>
      <c r="G73" s="46"/>
      <c r="H73" s="48"/>
      <c r="I73" s="48"/>
      <c r="J73" s="49">
        <f t="shared" si="5"/>
        <v>1.3333333333333333</v>
      </c>
      <c r="K73" s="50"/>
    </row>
    <row r="74" spans="1:15" ht="39.4" customHeight="1" x14ac:dyDescent="0.2">
      <c r="A74" s="23"/>
      <c r="B74" s="22" t="s">
        <v>85</v>
      </c>
      <c r="C74" s="24" t="s">
        <v>57</v>
      </c>
      <c r="D74" s="47" t="s">
        <v>82</v>
      </c>
      <c r="E74" s="47"/>
      <c r="F74" s="46">
        <f>F58/F63</f>
        <v>19.434343434343436</v>
      </c>
      <c r="G74" s="46"/>
      <c r="H74" s="48"/>
      <c r="I74" s="48"/>
      <c r="J74" s="49">
        <f t="shared" si="5"/>
        <v>19.434343434343436</v>
      </c>
      <c r="K74" s="50"/>
    </row>
    <row r="75" spans="1:15" ht="39.4" customHeight="1" x14ac:dyDescent="0.2">
      <c r="A75" s="23"/>
      <c r="B75" s="22" t="s">
        <v>86</v>
      </c>
      <c r="C75" s="22" t="s">
        <v>81</v>
      </c>
      <c r="D75" s="39" t="s">
        <v>82</v>
      </c>
      <c r="E75" s="39"/>
      <c r="F75" s="44"/>
      <c r="G75" s="44"/>
      <c r="H75" s="45">
        <v>300000</v>
      </c>
      <c r="I75" s="45"/>
      <c r="J75" s="45">
        <f t="shared" si="5"/>
        <v>300000</v>
      </c>
      <c r="K75" s="45"/>
    </row>
    <row r="76" spans="1:15" ht="15.6" customHeight="1" x14ac:dyDescent="0.2">
      <c r="A76" s="23">
        <v>4</v>
      </c>
      <c r="B76" s="21" t="s">
        <v>87</v>
      </c>
      <c r="C76" s="22"/>
      <c r="D76" s="39"/>
      <c r="E76" s="39"/>
      <c r="F76" s="46"/>
      <c r="G76" s="46"/>
      <c r="H76" s="43"/>
      <c r="I76" s="43"/>
      <c r="J76" s="46"/>
      <c r="K76" s="46"/>
    </row>
    <row r="77" spans="1:15" ht="33" customHeight="1" x14ac:dyDescent="0.2">
      <c r="A77" s="23"/>
      <c r="B77" s="22" t="s">
        <v>88</v>
      </c>
      <c r="C77" s="22" t="s">
        <v>89</v>
      </c>
      <c r="D77" s="39" t="s">
        <v>82</v>
      </c>
      <c r="E77" s="39"/>
      <c r="F77" s="42">
        <f>14135/15455*100</f>
        <v>91.459074733096088</v>
      </c>
      <c r="G77" s="42"/>
      <c r="H77" s="43"/>
      <c r="I77" s="43"/>
      <c r="J77" s="42">
        <f t="shared" si="5"/>
        <v>91.459074733096088</v>
      </c>
      <c r="K77" s="42"/>
    </row>
    <row r="78" spans="1:15" ht="46.15" customHeight="1" x14ac:dyDescent="0.2">
      <c r="A78" s="23"/>
      <c r="B78" s="22" t="s">
        <v>90</v>
      </c>
      <c r="C78" s="22" t="s">
        <v>89</v>
      </c>
      <c r="D78" s="39" t="s">
        <v>82</v>
      </c>
      <c r="E78" s="39"/>
      <c r="F78" s="42">
        <v>100</v>
      </c>
      <c r="G78" s="42"/>
      <c r="H78" s="43"/>
      <c r="I78" s="43"/>
      <c r="J78" s="42">
        <f t="shared" si="5"/>
        <v>100</v>
      </c>
      <c r="K78" s="42"/>
    </row>
    <row r="79" spans="1:15" ht="62.45" customHeight="1" x14ac:dyDescent="0.2">
      <c r="A79" s="23"/>
      <c r="B79" s="22" t="s">
        <v>91</v>
      </c>
      <c r="C79" s="22" t="s">
        <v>89</v>
      </c>
      <c r="D79" s="39" t="s">
        <v>82</v>
      </c>
      <c r="E79" s="39"/>
      <c r="F79" s="42">
        <v>100</v>
      </c>
      <c r="G79" s="42"/>
      <c r="H79" s="43"/>
      <c r="I79" s="43"/>
      <c r="J79" s="42">
        <f t="shared" si="5"/>
        <v>100</v>
      </c>
      <c r="K79" s="42"/>
    </row>
    <row r="80" spans="1:15" ht="38.85" customHeight="1" x14ac:dyDescent="0.2">
      <c r="A80" s="22"/>
      <c r="B80" s="22" t="s">
        <v>92</v>
      </c>
      <c r="C80" s="22" t="s">
        <v>89</v>
      </c>
      <c r="D80" s="39" t="s">
        <v>82</v>
      </c>
      <c r="E80" s="39"/>
      <c r="F80" s="40">
        <f>ROUND(20/69.25*100,0)</f>
        <v>29</v>
      </c>
      <c r="G80" s="41"/>
      <c r="H80" s="40"/>
      <c r="I80" s="41"/>
      <c r="J80" s="42">
        <f t="shared" si="5"/>
        <v>29</v>
      </c>
      <c r="K80" s="42"/>
    </row>
    <row r="81" spans="1:11" ht="36" customHeight="1" x14ac:dyDescent="0.2">
      <c r="A81" s="22"/>
      <c r="B81" s="22" t="s">
        <v>93</v>
      </c>
      <c r="C81" s="22" t="s">
        <v>89</v>
      </c>
      <c r="D81" s="39" t="s">
        <v>82</v>
      </c>
      <c r="E81" s="39"/>
      <c r="F81" s="40">
        <v>90.7</v>
      </c>
      <c r="G81" s="41"/>
      <c r="H81" s="40"/>
      <c r="I81" s="41"/>
      <c r="J81" s="42">
        <f t="shared" si="5"/>
        <v>90.7</v>
      </c>
      <c r="K81" s="42"/>
    </row>
    <row r="82" spans="1:11" ht="27" customHeight="1" x14ac:dyDescent="0.25">
      <c r="A82" s="37" t="s">
        <v>94</v>
      </c>
      <c r="B82" s="37"/>
      <c r="C82" s="3"/>
      <c r="D82" s="3"/>
      <c r="E82" s="26"/>
      <c r="F82" s="27"/>
      <c r="G82" s="27"/>
      <c r="H82" s="38" t="s">
        <v>95</v>
      </c>
      <c r="I82" s="38"/>
      <c r="J82" s="38"/>
      <c r="K82" s="38"/>
    </row>
    <row r="83" spans="1:11" ht="9.6" customHeight="1" x14ac:dyDescent="0.2">
      <c r="A83" s="3"/>
      <c r="B83" s="3"/>
      <c r="C83" s="3"/>
      <c r="D83" s="3"/>
      <c r="E83" s="28" t="s">
        <v>96</v>
      </c>
      <c r="F83" s="29"/>
      <c r="G83" s="29"/>
      <c r="H83" s="34" t="s">
        <v>97</v>
      </c>
      <c r="I83" s="34"/>
      <c r="J83" s="34"/>
      <c r="K83" s="34"/>
    </row>
    <row r="84" spans="1:11" ht="48.2" customHeight="1" x14ac:dyDescent="0.25">
      <c r="A84" s="37" t="s">
        <v>98</v>
      </c>
      <c r="B84" s="37"/>
      <c r="C84" s="3"/>
      <c r="D84" s="3"/>
      <c r="E84" s="5"/>
      <c r="F84" s="3"/>
      <c r="G84" s="3"/>
      <c r="H84" s="36"/>
      <c r="I84" s="36"/>
      <c r="J84" s="36"/>
      <c r="K84" s="36"/>
    </row>
    <row r="85" spans="1:11" ht="6" customHeight="1" x14ac:dyDescent="0.25">
      <c r="A85" s="37" t="s">
        <v>99</v>
      </c>
      <c r="B85" s="37"/>
      <c r="C85" s="3"/>
      <c r="D85" s="3"/>
      <c r="E85" s="3"/>
      <c r="F85" s="3"/>
      <c r="G85" s="3"/>
      <c r="H85" s="36"/>
      <c r="I85" s="36"/>
      <c r="J85" s="36"/>
      <c r="K85" s="36"/>
    </row>
    <row r="86" spans="1:11" ht="24" customHeight="1" x14ac:dyDescent="0.25">
      <c r="A86" s="3"/>
      <c r="B86" s="3"/>
      <c r="C86" s="3"/>
      <c r="D86" s="3"/>
      <c r="E86" s="30"/>
      <c r="F86" s="3"/>
      <c r="G86" s="3"/>
      <c r="H86" s="38" t="s">
        <v>100</v>
      </c>
      <c r="I86" s="38"/>
      <c r="J86" s="38"/>
      <c r="K86" s="38"/>
    </row>
    <row r="87" spans="1:11" ht="31.35" customHeight="1" x14ac:dyDescent="0.2">
      <c r="A87" s="3" t="s">
        <v>101</v>
      </c>
      <c r="B87" s="3" t="s">
        <v>104</v>
      </c>
      <c r="C87" s="3"/>
      <c r="D87" s="3"/>
      <c r="E87" s="28" t="s">
        <v>96</v>
      </c>
      <c r="F87" s="28"/>
      <c r="G87" s="29"/>
      <c r="H87" s="34" t="s">
        <v>97</v>
      </c>
      <c r="I87" s="34"/>
      <c r="J87" s="34"/>
      <c r="K87" s="34"/>
    </row>
    <row r="88" spans="1:11" ht="15.75" customHeight="1" x14ac:dyDescent="0.2">
      <c r="A88" s="31"/>
      <c r="B88" s="35" t="s">
        <v>102</v>
      </c>
      <c r="C88" s="35"/>
      <c r="D88" s="35"/>
      <c r="E88" s="5"/>
      <c r="F88" s="5"/>
      <c r="G88" s="3"/>
      <c r="H88" s="36"/>
      <c r="I88" s="36"/>
      <c r="J88" s="36"/>
      <c r="K88" s="36"/>
    </row>
    <row r="89" spans="1:11" ht="18.75" customHeight="1" x14ac:dyDescent="0.2">
      <c r="A89" s="32"/>
      <c r="B89" s="33" t="s">
        <v>105</v>
      </c>
      <c r="C89" s="33"/>
      <c r="D89" s="33"/>
    </row>
    <row r="90" spans="1:11" ht="20.25" customHeight="1" x14ac:dyDescent="0.2"/>
    <row r="91" spans="1:11" ht="34.5" customHeight="1" x14ac:dyDescent="0.2"/>
  </sheetData>
  <mergeCells count="232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B24:H24"/>
    <mergeCell ref="B25:H25"/>
    <mergeCell ref="B26:H26"/>
    <mergeCell ref="B27:H27"/>
    <mergeCell ref="A29:J29"/>
    <mergeCell ref="A16:K16"/>
    <mergeCell ref="A17:K17"/>
    <mergeCell ref="A18:K18"/>
    <mergeCell ref="A19:K19"/>
    <mergeCell ref="A20:K20"/>
    <mergeCell ref="A21:K21"/>
    <mergeCell ref="B38:C38"/>
    <mergeCell ref="D38:E38"/>
    <mergeCell ref="F38:G38"/>
    <mergeCell ref="H38:I38"/>
    <mergeCell ref="B39:C39"/>
    <mergeCell ref="D39:E39"/>
    <mergeCell ref="F39:G39"/>
    <mergeCell ref="H39:I39"/>
    <mergeCell ref="A30:K30"/>
    <mergeCell ref="B32:H32"/>
    <mergeCell ref="B33:H33"/>
    <mergeCell ref="A35:H35"/>
    <mergeCell ref="A36:I36"/>
    <mergeCell ref="B37:C37"/>
    <mergeCell ref="D37:E37"/>
    <mergeCell ref="F37:G37"/>
    <mergeCell ref="H37:I37"/>
    <mergeCell ref="Q40:R40"/>
    <mergeCell ref="B41:C41"/>
    <mergeCell ref="D41:E41"/>
    <mergeCell ref="F41:G41"/>
    <mergeCell ref="H41:I41"/>
    <mergeCell ref="M41:N41"/>
    <mergeCell ref="O41:P41"/>
    <mergeCell ref="Q41:R41"/>
    <mergeCell ref="B40:C40"/>
    <mergeCell ref="D40:E40"/>
    <mergeCell ref="F40:G40"/>
    <mergeCell ref="H40:I40"/>
    <mergeCell ref="M40:N40"/>
    <mergeCell ref="O40:P40"/>
    <mergeCell ref="Q42:R42"/>
    <mergeCell ref="M43:N43"/>
    <mergeCell ref="O43:P43"/>
    <mergeCell ref="Q43:R43"/>
    <mergeCell ref="A44:H44"/>
    <mergeCell ref="M44:N44"/>
    <mergeCell ref="O44:P44"/>
    <mergeCell ref="Q44:R44"/>
    <mergeCell ref="A42:C42"/>
    <mergeCell ref="D42:E42"/>
    <mergeCell ref="F42:G42"/>
    <mergeCell ref="H42:I42"/>
    <mergeCell ref="M42:N42"/>
    <mergeCell ref="O42:P42"/>
    <mergeCell ref="A45:I45"/>
    <mergeCell ref="M45:N45"/>
    <mergeCell ref="O45:P45"/>
    <mergeCell ref="Q45:R45"/>
    <mergeCell ref="A46:C46"/>
    <mergeCell ref="D46:E46"/>
    <mergeCell ref="F46:G46"/>
    <mergeCell ref="H46:I46"/>
    <mergeCell ref="M46:N46"/>
    <mergeCell ref="O46:P46"/>
    <mergeCell ref="A49:C49"/>
    <mergeCell ref="D49:E49"/>
    <mergeCell ref="F49:G49"/>
    <mergeCell ref="H49:I49"/>
    <mergeCell ref="A51:H51"/>
    <mergeCell ref="D52:E52"/>
    <mergeCell ref="F52:G52"/>
    <mergeCell ref="H52:I52"/>
    <mergeCell ref="Q46:R46"/>
    <mergeCell ref="A47:C47"/>
    <mergeCell ref="D47:E47"/>
    <mergeCell ref="F47:G47"/>
    <mergeCell ref="H47:I47"/>
    <mergeCell ref="A48:C48"/>
    <mergeCell ref="D48:E48"/>
    <mergeCell ref="F48:G48"/>
    <mergeCell ref="H48:I48"/>
    <mergeCell ref="J52:K52"/>
    <mergeCell ref="D53:E53"/>
    <mergeCell ref="F53:G53"/>
    <mergeCell ref="H53:I53"/>
    <mergeCell ref="J53:K53"/>
    <mergeCell ref="D54:E54"/>
    <mergeCell ref="F54:G54"/>
    <mergeCell ref="H54:I54"/>
    <mergeCell ref="J54:K54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9:E69"/>
    <mergeCell ref="F69:G69"/>
    <mergeCell ref="H69:I69"/>
    <mergeCell ref="J69:K69"/>
    <mergeCell ref="D70:E70"/>
    <mergeCell ref="F70:G70"/>
    <mergeCell ref="H70:I70"/>
    <mergeCell ref="J70:K70"/>
    <mergeCell ref="L66:M66"/>
    <mergeCell ref="D67:E67"/>
    <mergeCell ref="F67:G67"/>
    <mergeCell ref="H67:I67"/>
    <mergeCell ref="J67:K67"/>
    <mergeCell ref="D68:E68"/>
    <mergeCell ref="F68:G68"/>
    <mergeCell ref="H68:I68"/>
    <mergeCell ref="J68:K68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A82:B82"/>
    <mergeCell ref="H82:K82"/>
    <mergeCell ref="D79:E79"/>
    <mergeCell ref="F79:G79"/>
    <mergeCell ref="H79:I79"/>
    <mergeCell ref="J79:K79"/>
    <mergeCell ref="D80:E80"/>
    <mergeCell ref="F80:G80"/>
    <mergeCell ref="H80:I80"/>
    <mergeCell ref="J80:K80"/>
    <mergeCell ref="H87:K87"/>
    <mergeCell ref="B88:D88"/>
    <mergeCell ref="H88:K88"/>
    <mergeCell ref="H83:K83"/>
    <mergeCell ref="A84:B84"/>
    <mergeCell ref="H84:K84"/>
    <mergeCell ref="A85:B85"/>
    <mergeCell ref="H85:K85"/>
    <mergeCell ref="H86:K86"/>
  </mergeCells>
  <pageMargins left="0.23622047244094491" right="0.23622047244094491" top="0.55118110236220474" bottom="0.55118110236220474" header="0.31496062992125984" footer="0.31496062992125984"/>
  <pageSetup paperSize="9" scale="53" fitToHeight="3" orientation="landscape" r:id="rId1"/>
  <rowBreaks count="2" manualBreakCount="2">
    <brk id="43" max="10" man="1"/>
    <brk id="6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0611141 </vt:lpstr>
      <vt:lpstr>'0611141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2024-01-30T12:48:30Z</dcterms:created>
  <dcterms:modified xsi:type="dcterms:W3CDTF">2024-02-08T13:28:32Z</dcterms:modified>
</cp:coreProperties>
</file>