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45" windowWidth="25245" windowHeight="8325"/>
  </bookViews>
  <sheets>
    <sheet name="0617321 " sheetId="1" r:id="rId1"/>
  </sheets>
  <definedNames>
    <definedName name="_xlnm.Print_Area" localSheetId="0">'0617321 '!$A$1:$K$118</definedName>
  </definedNames>
  <calcPr calcId="152511"/>
</workbook>
</file>

<file path=xl/calcChain.xml><?xml version="1.0" encoding="utf-8"?>
<calcChain xmlns="http://schemas.openxmlformats.org/spreadsheetml/2006/main">
  <c r="J110" i="1" l="1"/>
  <c r="H108" i="1"/>
  <c r="J108" i="1" s="1"/>
  <c r="J106" i="1"/>
  <c r="J104" i="1"/>
  <c r="J103" i="1"/>
  <c r="J100" i="1"/>
  <c r="H98" i="1"/>
  <c r="J98" i="1" s="1"/>
  <c r="J96" i="1"/>
  <c r="J95" i="1"/>
  <c r="J94" i="1"/>
  <c r="J92" i="1"/>
  <c r="H92" i="1"/>
  <c r="J91" i="1"/>
  <c r="J88" i="1"/>
  <c r="H86" i="1"/>
  <c r="J86" i="1" s="1"/>
  <c r="J84" i="1"/>
  <c r="J83" i="1"/>
  <c r="J82" i="1"/>
  <c r="J80" i="1"/>
  <c r="J79" i="1"/>
  <c r="J76" i="1"/>
  <c r="H74" i="1"/>
  <c r="J74" i="1" s="1"/>
  <c r="J72" i="1"/>
  <c r="J71" i="1"/>
  <c r="J70" i="1"/>
  <c r="H68" i="1"/>
  <c r="J68" i="1" s="1"/>
  <c r="J67" i="1"/>
  <c r="J64" i="1"/>
  <c r="H62" i="1"/>
  <c r="J62" i="1" s="1"/>
  <c r="J60" i="1"/>
  <c r="J59" i="1"/>
  <c r="J58" i="1"/>
  <c r="J56" i="1"/>
  <c r="J55" i="1"/>
  <c r="D48" i="1"/>
  <c r="H46" i="1"/>
  <c r="D40" i="1"/>
  <c r="F39" i="1"/>
  <c r="F47" i="1" s="1"/>
  <c r="F48" i="1" l="1"/>
  <c r="H47" i="1"/>
  <c r="H48" i="1" s="1"/>
  <c r="F40" i="1"/>
  <c r="H39" i="1"/>
  <c r="H40" i="1" s="1"/>
</calcChain>
</file>

<file path=xl/sharedStrings.xml><?xml version="1.0" encoding="utf-8"?>
<sst xmlns="http://schemas.openxmlformats.org/spreadsheetml/2006/main" count="204" uniqueCount="100">
  <si>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</si>
  <si>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</si>
  <si>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</t>
    </r>
    <r>
      <rPr>
        <b/>
        <vertAlign val="superscript"/>
        <sz val="12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0600000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</si>
  <si>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Департамент освіти та науки  Хмельницької міської ради   </t>
    </r>
    <r>
      <rPr>
        <u/>
        <sz val="12"/>
        <rFont val="Times New Roman"/>
        <family val="1"/>
        <charset val="204"/>
      </rPr>
      <t xml:space="preserve">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</si>
  <si>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b/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</si>
  <si>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b/>
        <u/>
        <sz val="12"/>
        <rFont val="Times New Roman"/>
        <family val="1"/>
        <charset val="204"/>
      </rPr>
      <t>0610000     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</si>
  <si>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Департамент освіти та науки  Хмельницької міської ради  </t>
    </r>
    <r>
      <rPr>
        <u/>
        <sz val="12"/>
        <rFont val="Times New Roman"/>
        <family val="1"/>
        <charset val="204"/>
      </rPr>
      <t xml:space="preserve">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</si>
  <si>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b/>
        <u/>
        <sz val="12"/>
        <rFont val="Times New Roman"/>
        <family val="1"/>
        <charset val="204"/>
      </rPr>
      <t>02146920    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</si>
  <si>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b/>
        <u/>
        <sz val="12"/>
        <rFont val="Times New Roman"/>
        <family val="1"/>
        <charset val="204"/>
      </rPr>
      <t>0617321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</si>
  <si>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b/>
        <u/>
        <sz val="12"/>
        <rFont val="Times New Roman"/>
        <family val="1"/>
        <charset val="204"/>
      </rPr>
      <t>    7321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</si>
  <si>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>    </t>
    </r>
    <r>
      <rPr>
        <b/>
        <u/>
        <sz val="12"/>
        <rFont val="Times New Roman"/>
        <family val="1"/>
        <charset val="204"/>
      </rPr>
      <t>0443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</si>
  <si>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b/>
        <u/>
        <sz val="12"/>
        <rFont val="Times New Roman"/>
        <family val="1"/>
        <charset val="204"/>
      </rPr>
      <t>Будівництво</t>
    </r>
    <r>
      <rPr>
        <b/>
        <u/>
        <vertAlign val="superscript"/>
        <sz val="12"/>
        <rFont val="Times New Roman"/>
        <family val="1"/>
        <charset val="204"/>
      </rPr>
      <t xml:space="preserve"> 1</t>
    </r>
    <r>
      <rPr>
        <b/>
        <u/>
        <sz val="12"/>
        <rFont val="Times New Roman"/>
        <family val="1"/>
        <charset val="204"/>
      </rPr>
      <t xml:space="preserve"> освітніх установ та закладів</t>
    </r>
    <r>
      <rPr>
        <u/>
        <sz val="12"/>
        <rFont val="Times New Roman"/>
        <family val="1"/>
        <charset val="204"/>
      </rPr>
      <t xml:space="preserve">                                                                      </t>
    </r>
  </si>
  <si>
    <r>
      <rPr>
        <b/>
        <u/>
        <sz val="12"/>
        <rFont val="Times New Roman"/>
        <family val="1"/>
        <charset val="204"/>
      </rPr>
      <t>2256400000</t>
    </r>
    <r>
      <rPr>
        <u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</si>
  <si>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37 468 761,83 гривень, у тому числі загального фонду — 0,00 гривень та спеціального фонду —   37 468 761,83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</si>
  <si>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</si>
  <si>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</si>
  <si>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від 08.07.2010 року №2456-VІ   (із змінами і доповненнями)</t>
  </si>
  <si>
    <t>Закон України від 05.09.2017 року № 2145- VІІI “Про освіту” 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</si>
  <si>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</si>
  <si>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  від 26.08.2014 року 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</si>
  <si>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 xml:space="preserve">Наказ Мінбудархітектури України від 27.04.1993 року № 46  “Державні будівельні норми України”    </t>
  </si>
  <si>
    <t>Наказ Міністерство регіонального розвитку, будівництва та житлово-комунального господарства України від 25.04.2018 № 106 "Про затвердження ДБН В.2.2-3:2018 Будинки і споруди. Заклади освіти"</t>
  </si>
  <si>
    <t>Наказ Міністерство регіонального розвитку, будівництва та житлово-комунального господарства України від 25.04.2018 № 107 "Про затвердження ДБН В.2.2-4:2018 "Будинки і споруди. Заклади дошкільної освіти"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</si>
  <si>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</si>
  <si>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 Кабінету Міністрів України  від 27.12.2001 року № 1764 “Про затвердження Порядку державного фінансування капітального будівництва” 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</si>
  <si>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</si>
  <si>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</si>
  <si>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</si>
  <si>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</si>
  <si>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</si>
  <si>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</si>
  <si>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</si>
  <si>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</si>
  <si>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</si>
  <si>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ефективних умов діяльності закладів освіти</t>
  </si>
  <si>
    <t>Розвиток інфраструктури освітніх установ та закладів</t>
  </si>
  <si>
    <r>
      <t xml:space="preserve">7. Мета бюджетної програми: </t>
    </r>
    <r>
      <rPr>
        <u/>
        <sz val="12"/>
        <rFont val="Times New Roman"/>
        <family val="1"/>
        <charset val="204"/>
      </rPr>
      <t>Забезпечення розвитку об'єктів соціально-культурного значення. Будівництва, реконструкції та реставрації, будівель і споруд закладів освіти. Створення належних умов для функціонування закладів освіти й забезпечення  доступності та якості отримання освітніх послуг.</t>
    </r>
  </si>
  <si>
    <t> 8.Завдання бюджетної програми:</t>
  </si>
  <si>
    <t>Завдання</t>
  </si>
  <si>
    <t>Будівництво закладів освіти, будівель та споруд закладів освіти. Капітальний ремонт, реконструкція та добудова існуючих закладів освіти, приміщень, будівель та споруд закладів освіти. Розширення мережі закладів освіти. Утримання в належному стані будівель та споруд закладів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</si>
  <si>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</si>
  <si>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</si>
  <si>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</si>
  <si>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</si>
  <si>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</si>
  <si>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</si>
  <si>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 xml:space="preserve">Будівництво, капітальний ремонт, реконструкція та добудова закладів освіти, будівель та споруд закладів освіти.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</si>
  <si>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</si>
  <si>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</si>
  <si>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</si>
  <si>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2022 - 2026 роки (зі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</si>
  <si>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</si>
  <si>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</si>
  <si>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</si>
  <si>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</si>
  <si>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</si>
  <si>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Нове будівництво споруди цивільного захисту для закладу дошкільної освіти № 15 "Червона шапочка"</t>
  </si>
  <si>
    <t>затрат</t>
  </si>
  <si>
    <t xml:space="preserve">Вартість об’єкта </t>
  </si>
  <si>
    <t>грн</t>
  </si>
  <si>
    <t>Договірні зобов’язання</t>
  </si>
  <si>
    <t xml:space="preserve">Обсяг видатків </t>
  </si>
  <si>
    <t>Рішення сесії Хмельницької міської ради від 21.12.2023 року № 15; рішення сесії Хмельницької міської ради від 13.03.2024 року № 13</t>
  </si>
  <si>
    <t>продукту</t>
  </si>
  <si>
    <t>Кількість об’єктів</t>
  </si>
  <si>
    <t>од.</t>
  </si>
  <si>
    <t xml:space="preserve">Загальна площа споруди цивільного захисту </t>
  </si>
  <si>
    <t>кв.м</t>
  </si>
  <si>
    <t>Розрахунок</t>
  </si>
  <si>
    <t xml:space="preserve">Місткість споруди цивільного захисту </t>
  </si>
  <si>
    <t>осіб</t>
  </si>
  <si>
    <t>ефективності</t>
  </si>
  <si>
    <t xml:space="preserve">Середні витрати на 1 кв.м </t>
  </si>
  <si>
    <t>якості</t>
  </si>
  <si>
    <t xml:space="preserve">Відсоток забезпеченості фінансовим ресурсом на будівництво </t>
  </si>
  <si>
    <t>%</t>
  </si>
  <si>
    <t>Нове будівництво споруди цивільного захисту для закладу дошкільної освіти № 18 "Зірочка"</t>
  </si>
  <si>
    <t>Вартість об’єкта по закладу дошкільної освіти № 18 "Зірочка"</t>
  </si>
  <si>
    <t xml:space="preserve">Рішення сесії Хмельницької міської ради від 21.12.2023 року № 15; рішення сесії Хмельницької міської ради від 13.03.2024 року № 13; рішення сесії Хмельницької міської ради від 16.08.2024 року № 6 </t>
  </si>
  <si>
    <t>Нове будівництво споруди цивільного захисту для спеціалізованої загальноосвітньої школи І-ІІІ ступенів № 19 І-ІІІ ступенів імені академіка Михайла Павловського</t>
  </si>
  <si>
    <t>Рішення сесії Хмельницької міської ради від 21.12.2023 року № 15; рішення сесії Хмельницької міської ради від 13.03.2024 року № 13; рішення сесії Хмельницької міської ради від 22.05.2024 року № 6</t>
  </si>
  <si>
    <t>Загальна площа споруди цивільного захисту</t>
  </si>
  <si>
    <t>Нове будівництво споруди цивільного захисту для Шаровечківської загальноосвітній школі І-ІІІ ступенів</t>
  </si>
  <si>
    <t>Місткість споруди цивільного захисту</t>
  </si>
  <si>
    <t>Відсоток забезпеченості фінансовим ресурсом на будівництво</t>
  </si>
  <si>
    <t xml:space="preserve">Реконструкція існуючих газових мереж з заміною ВОГ теплогенераторної Іванковецького ліцею Хмельницької міської ради </t>
  </si>
  <si>
    <t>Рішення сесії Хмельницької міської ради від 16.08.2024 року № 6</t>
  </si>
  <si>
    <t>Середні витрати на об’єкт реконструкції</t>
  </si>
  <si>
    <t>Відсоток забезпеченості фінансовим ресурсом на реконструкцію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</si>
  <si>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</si>
  <si>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</si>
  <si>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</si>
  <si>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</si>
  <si>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</si>
  <si>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</si>
  <si>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</si>
  <si>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</si>
  <si>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</si>
  <si>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</si>
  <si>
    <t xml:space="preserve">Ярослава Балабась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</si>
</sst>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₴_-;\-* #,##0.00\ _₴_-;_-* &quot;-&quot;??\ _₴_-;_-@_-"/>
    <numFmt numFmtId="164" formatCode="#,##0.00\ _₴"/>
    <numFmt numFmtId="165" formatCode="#,##0.0\ _₴"/>
  </numFmts>
  <fonts count="35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u/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6" fillId="0" borderId="0"/>
    <xf numFmtId="0" fontId="27" fillId="0" borderId="14" applyNumberFormat="0" applyFill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26" fillId="0" borderId="0"/>
    <xf numFmtId="0" fontId="2" fillId="0" borderId="0"/>
    <xf numFmtId="0" fontId="30" fillId="0" borderId="0"/>
    <xf numFmtId="0" fontId="26" fillId="0" borderId="0"/>
    <xf numFmtId="0" fontId="32" fillId="0" borderId="0"/>
    <xf numFmtId="0" fontId="33" fillId="0" borderId="0"/>
    <xf numFmtId="0" fontId="1" fillId="0" borderId="0"/>
    <xf numFmtId="0" fontId="24" fillId="16" borderId="17" applyNumberFormat="0" applyFont="0" applyAlignment="0" applyProtection="0"/>
    <xf numFmtId="0" fontId="34" fillId="0" borderId="0"/>
    <xf numFmtId="43" fontId="2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/>
    </xf>
    <xf numFmtId="1" fontId="11" fillId="0" borderId="6" xfId="0" applyNumberFormat="1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1" fontId="20" fillId="0" borderId="0" xfId="0" applyNumberFormat="1" applyFont="1" applyFill="1" applyBorder="1" applyAlignment="1">
      <alignment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4" fontId="11" fillId="0" borderId="0" xfId="0" applyNumberFormat="1" applyFont="1" applyFill="1" applyBorder="1" applyAlignment="1">
      <alignment vertical="center" wrapText="1" shrinkToFit="1"/>
    </xf>
    <xf numFmtId="4" fontId="11" fillId="0" borderId="0" xfId="0" applyNumberFormat="1" applyFont="1" applyFill="1" applyBorder="1" applyAlignment="1">
      <alignment horizontal="center" vertical="center" wrapText="1" shrinkToFit="1"/>
    </xf>
    <xf numFmtId="0" fontId="18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left" vertical="center" wrapText="1"/>
    </xf>
    <xf numFmtId="0" fontId="3" fillId="0" borderId="5" xfId="1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6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13" fillId="0" borderId="10" xfId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3" fontId="11" fillId="0" borderId="7" xfId="0" applyNumberFormat="1" applyFont="1" applyFill="1" applyBorder="1" applyAlignment="1">
      <alignment horizontal="center" vertical="center" wrapText="1" shrinkToFit="1"/>
    </xf>
    <xf numFmtId="3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7" xfId="0" applyNumberFormat="1" applyFont="1" applyFill="1" applyBorder="1" applyAlignment="1">
      <alignment horizontal="center" vertical="center" wrapText="1" shrinkToFit="1"/>
    </xf>
    <xf numFmtId="1" fontId="11" fillId="0" borderId="9" xfId="0" applyNumberFormat="1" applyFont="1" applyFill="1" applyBorder="1" applyAlignment="1">
      <alignment horizontal="center" vertical="center" wrapText="1" shrinkToFit="1"/>
    </xf>
    <xf numFmtId="1" fontId="11" fillId="0" borderId="5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 shrinkToFit="1"/>
    </xf>
    <xf numFmtId="164" fontId="11" fillId="0" borderId="9" xfId="0" applyNumberFormat="1" applyFont="1" applyFill="1" applyBorder="1" applyAlignment="1">
      <alignment horizontal="center" vertical="center" wrapText="1" shrinkToFit="1"/>
    </xf>
    <xf numFmtId="164" fontId="11" fillId="0" borderId="7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 shrinkToFi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 shrinkToFit="1"/>
    </xf>
    <xf numFmtId="2" fontId="3" fillId="0" borderId="7" xfId="0" applyNumberFormat="1" applyFont="1" applyFill="1" applyBorder="1" applyAlignment="1">
      <alignment horizontal="center" vertical="center" wrapText="1" shrinkToFit="1"/>
    </xf>
    <xf numFmtId="2" fontId="3" fillId="0" borderId="9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 shrinkToFit="1"/>
    </xf>
    <xf numFmtId="1" fontId="20" fillId="0" borderId="8" xfId="0" applyNumberFormat="1" applyFont="1" applyFill="1" applyBorder="1" applyAlignment="1">
      <alignment horizontal="center" vertical="center" wrapText="1" shrinkToFit="1"/>
    </xf>
    <xf numFmtId="1" fontId="20" fillId="0" borderId="9" xfId="0" applyNumberFormat="1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 shrinkToFit="1"/>
    </xf>
    <xf numFmtId="2" fontId="3" fillId="0" borderId="9" xfId="1" applyNumberFormat="1" applyFont="1" applyFill="1" applyBorder="1" applyAlignment="1">
      <alignment horizontal="center" vertical="center" wrapText="1" shrinkToFit="1"/>
    </xf>
    <xf numFmtId="2" fontId="3" fillId="0" borderId="7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3" fillId="0" borderId="5" xfId="1" applyNumberFormat="1" applyFont="1" applyFill="1" applyBorder="1" applyAlignment="1">
      <alignment horizontal="center" vertical="center" wrapText="1" shrinkToFit="1"/>
    </xf>
    <xf numFmtId="1" fontId="3" fillId="0" borderId="7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 shrinkToFit="1"/>
    </xf>
    <xf numFmtId="0" fontId="3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1" fontId="20" fillId="0" borderId="5" xfId="0" applyNumberFormat="1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left" vertical="center" wrapText="1"/>
    </xf>
    <xf numFmtId="4" fontId="11" fillId="0" borderId="7" xfId="0" applyNumberFormat="1" applyFont="1" applyFill="1" applyBorder="1" applyAlignment="1">
      <alignment horizontal="center" vertical="center" wrapText="1" shrinkToFit="1"/>
    </xf>
    <xf numFmtId="4" fontId="11" fillId="0" borderId="9" xfId="0" applyNumberFormat="1" applyFont="1" applyFill="1" applyBorder="1" applyAlignment="1">
      <alignment horizontal="center" vertical="center" wrapText="1" shrinkToFi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M118"/>
  <sheetViews>
    <sheetView tabSelected="1" view="pageBreakPreview" zoomScale="60" zoomScaleNormal="70" workbookViewId="0">
      <selection activeCell="M113" sqref="M113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 customWidth="1"/>
    <col min="11" max="11" width="14.1640625" style="1" customWidth="1"/>
    <col min="12" max="12" width="22" style="1" customWidth="1"/>
    <col min="13" max="13" width="52.33203125" style="1" customWidth="1"/>
    <col min="14" max="16384" width="9.33203125" style="1"/>
  </cols>
  <sheetData>
    <row r="1" spans="1:13" ht="86.25" customHeight="1" x14ac:dyDescent="0.2">
      <c r="B1" s="2"/>
      <c r="C1" s="2"/>
      <c r="D1" s="2"/>
      <c r="E1" s="2"/>
      <c r="F1" s="2"/>
      <c r="G1" s="129" t="s">
        <v>0</v>
      </c>
      <c r="H1" s="130"/>
      <c r="I1" s="130"/>
      <c r="J1" s="130"/>
      <c r="K1" s="130"/>
    </row>
    <row r="2" spans="1:13" ht="132.75" customHeight="1" x14ac:dyDescent="0.2">
      <c r="B2" s="2"/>
      <c r="C2" s="2"/>
      <c r="D2" s="2"/>
      <c r="E2" s="2"/>
      <c r="F2" s="2"/>
      <c r="G2" s="129" t="s">
        <v>98</v>
      </c>
      <c r="H2" s="129"/>
      <c r="I2" s="129"/>
      <c r="J2" s="129"/>
      <c r="K2" s="129"/>
    </row>
    <row r="3" spans="1:13" ht="37.5" customHeight="1" x14ac:dyDescent="0.2">
      <c r="A3" s="131" t="s">
        <v>1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</row>
    <row r="4" spans="1:13" ht="125.65" customHeight="1" x14ac:dyDescent="0.2">
      <c r="A4" s="3" t="s">
        <v>2</v>
      </c>
      <c r="B4" s="127" t="s">
        <v>3</v>
      </c>
      <c r="C4" s="132"/>
      <c r="D4" s="132"/>
      <c r="E4" s="132"/>
      <c r="F4" s="132"/>
      <c r="G4" s="127" t="s">
        <v>4</v>
      </c>
      <c r="H4" s="127"/>
      <c r="I4" s="127"/>
      <c r="J4" s="127"/>
      <c r="K4" s="127"/>
    </row>
    <row r="5" spans="1:13" ht="125.45" customHeight="1" x14ac:dyDescent="0.2">
      <c r="A5" s="4" t="s">
        <v>5</v>
      </c>
      <c r="B5" s="127" t="s">
        <v>6</v>
      </c>
      <c r="C5" s="132"/>
      <c r="D5" s="132"/>
      <c r="E5" s="132"/>
      <c r="F5" s="132"/>
      <c r="G5" s="127" t="s">
        <v>7</v>
      </c>
      <c r="H5" s="132"/>
      <c r="I5" s="132"/>
      <c r="J5" s="132"/>
      <c r="K5" s="132"/>
    </row>
    <row r="6" spans="1:13" ht="133.15" customHeight="1" x14ac:dyDescent="0.2">
      <c r="A6" s="4" t="s">
        <v>8</v>
      </c>
      <c r="B6" s="127" t="s">
        <v>9</v>
      </c>
      <c r="C6" s="127"/>
      <c r="D6" s="5" t="s">
        <v>10</v>
      </c>
      <c r="E6" s="128" t="s">
        <v>11</v>
      </c>
      <c r="F6" s="128"/>
      <c r="G6" s="127" t="s">
        <v>12</v>
      </c>
      <c r="H6" s="127"/>
      <c r="I6" s="127"/>
      <c r="J6" s="127"/>
      <c r="K6" s="127"/>
    </row>
    <row r="7" spans="1:13" ht="21.2" customHeight="1" x14ac:dyDescent="0.2">
      <c r="A7" s="108" t="s">
        <v>13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3" ht="21.2" customHeight="1" x14ac:dyDescent="0.2">
      <c r="A8" s="108" t="s">
        <v>14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M8" s="6"/>
    </row>
    <row r="9" spans="1:13" s="7" customFormat="1" ht="21.75" customHeight="1" x14ac:dyDescent="0.2">
      <c r="A9" s="123" t="s">
        <v>15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M9" s="8"/>
    </row>
    <row r="10" spans="1:13" s="7" customFormat="1" ht="22.7" customHeight="1" x14ac:dyDescent="0.2">
      <c r="A10" s="123" t="s">
        <v>16</v>
      </c>
      <c r="B10" s="123"/>
      <c r="C10" s="123"/>
      <c r="D10" s="123"/>
      <c r="E10" s="123"/>
      <c r="F10" s="123"/>
      <c r="G10" s="123"/>
      <c r="H10" s="123"/>
      <c r="I10" s="123"/>
      <c r="J10" s="9"/>
      <c r="K10" s="9"/>
      <c r="M10" s="8"/>
    </row>
    <row r="11" spans="1:13" s="7" customFormat="1" ht="19.149999999999999" customHeight="1" x14ac:dyDescent="0.2">
      <c r="A11" s="123" t="s">
        <v>17</v>
      </c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M11" s="8"/>
    </row>
    <row r="12" spans="1:13" s="7" customFormat="1" ht="20.45" customHeight="1" x14ac:dyDescent="0.2">
      <c r="A12" s="123" t="s">
        <v>18</v>
      </c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M12" s="8"/>
    </row>
    <row r="13" spans="1:13" s="7" customFormat="1" ht="39.200000000000003" customHeight="1" x14ac:dyDescent="0.2">
      <c r="A13" s="125" t="s">
        <v>19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M13" s="8"/>
    </row>
    <row r="14" spans="1:13" s="7" customFormat="1" ht="25.5" customHeight="1" x14ac:dyDescent="0.2">
      <c r="A14" s="123" t="s">
        <v>20</v>
      </c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M14" s="8"/>
    </row>
    <row r="15" spans="1:13" s="7" customFormat="1" ht="40.700000000000003" customHeight="1" x14ac:dyDescent="0.2">
      <c r="A15" s="123" t="s">
        <v>21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0"/>
      <c r="M15" s="8"/>
    </row>
    <row r="16" spans="1:13" s="7" customFormat="1" ht="40.700000000000003" customHeight="1" x14ac:dyDescent="0.2">
      <c r="A16" s="123" t="s">
        <v>22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0"/>
      <c r="M16" s="8"/>
    </row>
    <row r="17" spans="1:13" s="7" customFormat="1" ht="40.700000000000003" customHeight="1" x14ac:dyDescent="0.2">
      <c r="A17" s="123" t="s">
        <v>23</v>
      </c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M17" s="8"/>
    </row>
    <row r="18" spans="1:13" s="7" customFormat="1" ht="27.75" customHeight="1" x14ac:dyDescent="0.2">
      <c r="A18" s="123" t="s">
        <v>24</v>
      </c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M18" s="8"/>
    </row>
    <row r="19" spans="1:13" s="7" customFormat="1" ht="55.15" customHeight="1" x14ac:dyDescent="0.2">
      <c r="A19" s="123" t="s">
        <v>25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M19" s="8"/>
    </row>
    <row r="20" spans="1:13" s="7" customFormat="1" ht="19.149999999999999" customHeight="1" x14ac:dyDescent="0.2">
      <c r="A20" s="123" t="s">
        <v>26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M20" s="8"/>
    </row>
    <row r="21" spans="1:13" s="7" customFormat="1" ht="20.45" customHeight="1" x14ac:dyDescent="0.2">
      <c r="A21" s="123" t="s">
        <v>27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M21" s="8"/>
    </row>
    <row r="22" spans="1:13" s="7" customFormat="1" ht="20.45" customHeight="1" x14ac:dyDescent="0.2">
      <c r="A22" s="119" t="s">
        <v>28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M22" s="8"/>
    </row>
    <row r="23" spans="1:13" s="7" customFormat="1" ht="20.45" customHeight="1" x14ac:dyDescent="0.2">
      <c r="A23" s="119" t="s">
        <v>29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M23" s="8"/>
    </row>
    <row r="24" spans="1:13" s="7" customFormat="1" ht="20.45" customHeight="1" x14ac:dyDescent="0.2">
      <c r="A24" s="119" t="s">
        <v>30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M24" s="8"/>
    </row>
    <row r="25" spans="1:13" ht="23.25" customHeight="1" x14ac:dyDescent="0.2">
      <c r="A25" s="108" t="s">
        <v>31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3" ht="9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3" ht="17.649999999999999" customHeight="1" x14ac:dyDescent="0.2">
      <c r="A27" s="11" t="s">
        <v>32</v>
      </c>
      <c r="B27" s="120" t="s">
        <v>33</v>
      </c>
      <c r="C27" s="121"/>
      <c r="D27" s="121"/>
      <c r="E27" s="121"/>
      <c r="F27" s="121"/>
      <c r="G27" s="121"/>
      <c r="H27" s="122"/>
      <c r="I27" s="10"/>
      <c r="J27" s="10"/>
      <c r="K27" s="10"/>
    </row>
    <row r="28" spans="1:13" ht="30.2" customHeight="1" x14ac:dyDescent="0.2">
      <c r="A28" s="12">
        <v>1</v>
      </c>
      <c r="B28" s="114" t="s">
        <v>34</v>
      </c>
      <c r="C28" s="114"/>
      <c r="D28" s="114"/>
      <c r="E28" s="114"/>
      <c r="F28" s="114"/>
      <c r="G28" s="114"/>
      <c r="H28" s="114"/>
      <c r="I28" s="10"/>
      <c r="J28" s="10"/>
      <c r="K28" s="10"/>
    </row>
    <row r="29" spans="1:13" ht="28.5" customHeight="1" x14ac:dyDescent="0.2">
      <c r="A29" s="12">
        <v>2</v>
      </c>
      <c r="B29" s="114" t="s">
        <v>35</v>
      </c>
      <c r="C29" s="114"/>
      <c r="D29" s="114"/>
      <c r="E29" s="114"/>
      <c r="F29" s="114"/>
      <c r="G29" s="114"/>
      <c r="H29" s="114"/>
      <c r="I29" s="10"/>
      <c r="J29" s="10"/>
      <c r="K29" s="10"/>
    </row>
    <row r="30" spans="1:13" ht="44.45" customHeight="1" x14ac:dyDescent="0.2">
      <c r="A30" s="115" t="s">
        <v>36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3" ht="23.25" customHeight="1" x14ac:dyDescent="0.2">
      <c r="A31" s="108" t="s">
        <v>37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</row>
    <row r="32" spans="1:13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3.25" customHeight="1" x14ac:dyDescent="0.2">
      <c r="A33" s="13" t="s">
        <v>32</v>
      </c>
      <c r="B33" s="98" t="s">
        <v>38</v>
      </c>
      <c r="C33" s="110"/>
      <c r="D33" s="110"/>
      <c r="E33" s="110"/>
      <c r="F33" s="110"/>
      <c r="G33" s="110"/>
      <c r="H33" s="99"/>
      <c r="I33" s="10"/>
      <c r="J33" s="10"/>
      <c r="K33" s="10"/>
    </row>
    <row r="34" spans="1:11" ht="62.45" customHeight="1" x14ac:dyDescent="0.2">
      <c r="A34" s="14">
        <v>1</v>
      </c>
      <c r="B34" s="116" t="s">
        <v>39</v>
      </c>
      <c r="C34" s="117"/>
      <c r="D34" s="117"/>
      <c r="E34" s="117"/>
      <c r="F34" s="117"/>
      <c r="G34" s="117"/>
      <c r="H34" s="118"/>
      <c r="I34" s="10"/>
      <c r="J34" s="10"/>
      <c r="K34" s="10"/>
    </row>
    <row r="35" spans="1:11" ht="24.75" customHeight="1" x14ac:dyDescent="0.2">
      <c r="A35" s="108" t="s">
        <v>40</v>
      </c>
      <c r="B35" s="108"/>
      <c r="C35" s="108"/>
      <c r="D35" s="108"/>
      <c r="E35" s="108"/>
      <c r="F35" s="108"/>
      <c r="G35" s="108"/>
      <c r="H35" s="108"/>
      <c r="I35" s="10"/>
      <c r="J35" s="10"/>
      <c r="K35" s="10"/>
    </row>
    <row r="36" spans="1:11" ht="15.75" x14ac:dyDescent="0.2">
      <c r="A36" s="109" t="s">
        <v>41</v>
      </c>
      <c r="B36" s="109"/>
      <c r="C36" s="109"/>
      <c r="D36" s="109"/>
      <c r="E36" s="109"/>
      <c r="F36" s="109"/>
      <c r="G36" s="109"/>
      <c r="H36" s="109"/>
      <c r="I36" s="109"/>
      <c r="J36" s="4"/>
      <c r="K36" s="4"/>
    </row>
    <row r="37" spans="1:11" s="18" customFormat="1" ht="19.149999999999999" customHeight="1" x14ac:dyDescent="0.2">
      <c r="A37" s="15" t="s">
        <v>32</v>
      </c>
      <c r="B37" s="98" t="s">
        <v>42</v>
      </c>
      <c r="C37" s="99"/>
      <c r="D37" s="98" t="s">
        <v>43</v>
      </c>
      <c r="E37" s="99"/>
      <c r="F37" s="98" t="s">
        <v>44</v>
      </c>
      <c r="G37" s="99"/>
      <c r="H37" s="98" t="s">
        <v>45</v>
      </c>
      <c r="I37" s="99"/>
      <c r="J37" s="16"/>
      <c r="K37" s="17"/>
    </row>
    <row r="38" spans="1:11" ht="15.75" x14ac:dyDescent="0.2">
      <c r="A38" s="19">
        <v>1</v>
      </c>
      <c r="B38" s="85">
        <v>2</v>
      </c>
      <c r="C38" s="87"/>
      <c r="D38" s="85">
        <v>3</v>
      </c>
      <c r="E38" s="87"/>
      <c r="F38" s="85">
        <v>4</v>
      </c>
      <c r="G38" s="87"/>
      <c r="H38" s="85">
        <v>6</v>
      </c>
      <c r="I38" s="87"/>
      <c r="J38" s="20"/>
      <c r="K38" s="10"/>
    </row>
    <row r="39" spans="1:11" ht="53.65" customHeight="1" x14ac:dyDescent="0.2">
      <c r="A39" s="21">
        <v>1</v>
      </c>
      <c r="B39" s="59" t="s">
        <v>46</v>
      </c>
      <c r="C39" s="60"/>
      <c r="D39" s="103">
        <v>0</v>
      </c>
      <c r="E39" s="104"/>
      <c r="F39" s="103">
        <f>11000000+20260227.26-400000+6608534.57</f>
        <v>37468761.829999998</v>
      </c>
      <c r="G39" s="104"/>
      <c r="H39" s="103">
        <f>D39+F39</f>
        <v>37468761.829999998</v>
      </c>
      <c r="I39" s="104"/>
      <c r="J39" s="22"/>
      <c r="K39" s="10"/>
    </row>
    <row r="40" spans="1:11" ht="20.45" customHeight="1" x14ac:dyDescent="0.2">
      <c r="A40" s="111" t="s">
        <v>47</v>
      </c>
      <c r="B40" s="112"/>
      <c r="C40" s="113"/>
      <c r="D40" s="103">
        <f>D39</f>
        <v>0</v>
      </c>
      <c r="E40" s="104"/>
      <c r="F40" s="103">
        <f t="shared" ref="F40" si="0">F39</f>
        <v>37468761.829999998</v>
      </c>
      <c r="G40" s="104"/>
      <c r="H40" s="103">
        <f t="shared" ref="H40" si="1">H39</f>
        <v>37468761.829999998</v>
      </c>
      <c r="I40" s="104"/>
      <c r="J40" s="10"/>
      <c r="K40" s="10"/>
    </row>
    <row r="41" spans="1:11" ht="3.75" customHeight="1" x14ac:dyDescent="0.2">
      <c r="A41" s="10"/>
      <c r="B41" s="3"/>
      <c r="C41" s="10"/>
      <c r="D41" s="23"/>
      <c r="E41" s="23"/>
      <c r="F41" s="23"/>
      <c r="G41" s="23"/>
      <c r="H41" s="23"/>
      <c r="I41" s="23"/>
      <c r="J41" s="10"/>
      <c r="K41" s="10"/>
    </row>
    <row r="42" spans="1:11" ht="15.75" customHeight="1" x14ac:dyDescent="0.2">
      <c r="A42" s="108" t="s">
        <v>48</v>
      </c>
      <c r="B42" s="108"/>
      <c r="C42" s="108"/>
      <c r="D42" s="108"/>
      <c r="E42" s="108"/>
      <c r="F42" s="108"/>
      <c r="G42" s="108"/>
      <c r="H42" s="108"/>
      <c r="I42" s="10"/>
      <c r="J42" s="10"/>
      <c r="K42" s="10"/>
    </row>
    <row r="43" spans="1:11" ht="16.5" customHeight="1" x14ac:dyDescent="0.2">
      <c r="A43" s="109" t="s">
        <v>41</v>
      </c>
      <c r="B43" s="109"/>
      <c r="C43" s="109"/>
      <c r="D43" s="109"/>
      <c r="E43" s="109"/>
      <c r="F43" s="109"/>
      <c r="G43" s="109"/>
      <c r="H43" s="109"/>
      <c r="I43" s="109"/>
      <c r="J43" s="4"/>
      <c r="K43" s="4"/>
    </row>
    <row r="44" spans="1:11" ht="17.100000000000001" customHeight="1" x14ac:dyDescent="0.2">
      <c r="A44" s="98" t="s">
        <v>49</v>
      </c>
      <c r="B44" s="110"/>
      <c r="C44" s="99"/>
      <c r="D44" s="98" t="s">
        <v>43</v>
      </c>
      <c r="E44" s="99"/>
      <c r="F44" s="98" t="s">
        <v>44</v>
      </c>
      <c r="G44" s="99"/>
      <c r="H44" s="98" t="s">
        <v>45</v>
      </c>
      <c r="I44" s="99"/>
      <c r="J44" s="10"/>
      <c r="K44" s="10"/>
    </row>
    <row r="45" spans="1:11" ht="16.5" customHeight="1" x14ac:dyDescent="0.2">
      <c r="A45" s="85">
        <v>1</v>
      </c>
      <c r="B45" s="86"/>
      <c r="C45" s="87"/>
      <c r="D45" s="85">
        <v>2</v>
      </c>
      <c r="E45" s="87"/>
      <c r="F45" s="85">
        <v>3</v>
      </c>
      <c r="G45" s="87"/>
      <c r="H45" s="85">
        <v>4</v>
      </c>
      <c r="I45" s="87"/>
      <c r="J45" s="10"/>
      <c r="K45" s="10"/>
    </row>
    <row r="46" spans="1:11" ht="33.950000000000003" customHeight="1" x14ac:dyDescent="0.2">
      <c r="A46" s="59" t="s">
        <v>50</v>
      </c>
      <c r="B46" s="102"/>
      <c r="C46" s="60"/>
      <c r="D46" s="103">
        <v>0</v>
      </c>
      <c r="E46" s="104"/>
      <c r="F46" s="103">
        <v>108534.57</v>
      </c>
      <c r="G46" s="104"/>
      <c r="H46" s="103">
        <f>D46+F46</f>
        <v>108534.57</v>
      </c>
      <c r="I46" s="104"/>
      <c r="J46" s="10"/>
      <c r="K46" s="10"/>
    </row>
    <row r="47" spans="1:11" ht="89.1" customHeight="1" x14ac:dyDescent="0.2">
      <c r="A47" s="59" t="s">
        <v>51</v>
      </c>
      <c r="B47" s="102"/>
      <c r="C47" s="60"/>
      <c r="D47" s="103">
        <v>0</v>
      </c>
      <c r="E47" s="104"/>
      <c r="F47" s="103">
        <f>F39-108534.57</f>
        <v>37360227.259999998</v>
      </c>
      <c r="G47" s="104"/>
      <c r="H47" s="103">
        <f>D47+F47</f>
        <v>37360227.259999998</v>
      </c>
      <c r="I47" s="104"/>
      <c r="J47" s="10"/>
      <c r="K47" s="10"/>
    </row>
    <row r="48" spans="1:11" ht="23.1" customHeight="1" x14ac:dyDescent="0.2">
      <c r="A48" s="105" t="s">
        <v>47</v>
      </c>
      <c r="B48" s="106"/>
      <c r="C48" s="107"/>
      <c r="D48" s="103">
        <f>SUM(D47)</f>
        <v>0</v>
      </c>
      <c r="E48" s="104"/>
      <c r="F48" s="103">
        <f>SUM(F47+F46)</f>
        <v>37468761.829999998</v>
      </c>
      <c r="G48" s="104"/>
      <c r="H48" s="103">
        <f>SUM(H47+H46)</f>
        <v>37468761.829999998</v>
      </c>
      <c r="I48" s="104"/>
      <c r="J48" s="10"/>
      <c r="K48" s="10"/>
    </row>
    <row r="49" spans="1:11" ht="5.45" customHeight="1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15.75" x14ac:dyDescent="0.2">
      <c r="A50" s="97" t="s">
        <v>52</v>
      </c>
      <c r="B50" s="97"/>
      <c r="C50" s="97"/>
      <c r="D50" s="97"/>
      <c r="E50" s="97"/>
      <c r="F50" s="97"/>
      <c r="G50" s="97"/>
      <c r="H50" s="97"/>
      <c r="I50" s="10"/>
      <c r="J50" s="10"/>
      <c r="K50" s="10"/>
    </row>
    <row r="51" spans="1:11" ht="31.5" x14ac:dyDescent="0.2">
      <c r="A51" s="15" t="s">
        <v>32</v>
      </c>
      <c r="B51" s="15" t="s">
        <v>53</v>
      </c>
      <c r="C51" s="15" t="s">
        <v>54</v>
      </c>
      <c r="D51" s="98" t="s">
        <v>55</v>
      </c>
      <c r="E51" s="99"/>
      <c r="F51" s="98" t="s">
        <v>43</v>
      </c>
      <c r="G51" s="99"/>
      <c r="H51" s="98" t="s">
        <v>44</v>
      </c>
      <c r="I51" s="99"/>
      <c r="J51" s="100" t="s">
        <v>45</v>
      </c>
      <c r="K51" s="100"/>
    </row>
    <row r="52" spans="1:11" ht="15.75" x14ac:dyDescent="0.2">
      <c r="A52" s="19">
        <v>1</v>
      </c>
      <c r="B52" s="19">
        <v>2</v>
      </c>
      <c r="C52" s="19">
        <v>3</v>
      </c>
      <c r="D52" s="85">
        <v>4</v>
      </c>
      <c r="E52" s="87"/>
      <c r="F52" s="85">
        <v>5</v>
      </c>
      <c r="G52" s="87"/>
      <c r="H52" s="85">
        <v>6</v>
      </c>
      <c r="I52" s="87"/>
      <c r="J52" s="101">
        <v>7</v>
      </c>
      <c r="K52" s="101"/>
    </row>
    <row r="53" spans="1:11" ht="15.75" x14ac:dyDescent="0.2">
      <c r="A53" s="19"/>
      <c r="B53" s="85" t="s">
        <v>56</v>
      </c>
      <c r="C53" s="86"/>
      <c r="D53" s="86"/>
      <c r="E53" s="86"/>
      <c r="F53" s="86"/>
      <c r="G53" s="86"/>
      <c r="H53" s="86"/>
      <c r="I53" s="87"/>
      <c r="J53" s="85"/>
      <c r="K53" s="87"/>
    </row>
    <row r="54" spans="1:11" ht="20.65" customHeight="1" x14ac:dyDescent="0.2">
      <c r="A54" s="21">
        <v>1</v>
      </c>
      <c r="B54" s="24" t="s">
        <v>57</v>
      </c>
      <c r="C54" s="25"/>
      <c r="D54" s="73"/>
      <c r="E54" s="74"/>
      <c r="F54" s="73"/>
      <c r="G54" s="74"/>
      <c r="H54" s="73"/>
      <c r="I54" s="74"/>
      <c r="J54" s="88"/>
      <c r="K54" s="88"/>
    </row>
    <row r="55" spans="1:11" ht="27.95" customHeight="1" x14ac:dyDescent="0.2">
      <c r="A55" s="26"/>
      <c r="B55" s="27" t="s">
        <v>58</v>
      </c>
      <c r="C55" s="28" t="s">
        <v>59</v>
      </c>
      <c r="D55" s="81" t="s">
        <v>60</v>
      </c>
      <c r="E55" s="82"/>
      <c r="F55" s="83">
        <v>0</v>
      </c>
      <c r="G55" s="84"/>
      <c r="H55" s="83">
        <v>17922974.829999998</v>
      </c>
      <c r="I55" s="84"/>
      <c r="J55" s="83">
        <f>F55+H55</f>
        <v>17922974.829999998</v>
      </c>
      <c r="K55" s="84"/>
    </row>
    <row r="56" spans="1:11" ht="81.599999999999994" customHeight="1" x14ac:dyDescent="0.2">
      <c r="A56" s="29"/>
      <c r="B56" s="30" t="s">
        <v>61</v>
      </c>
      <c r="C56" s="31" t="s">
        <v>59</v>
      </c>
      <c r="D56" s="59" t="s">
        <v>62</v>
      </c>
      <c r="E56" s="60"/>
      <c r="F56" s="83">
        <v>0</v>
      </c>
      <c r="G56" s="84"/>
      <c r="H56" s="83">
        <v>2000000</v>
      </c>
      <c r="I56" s="84"/>
      <c r="J56" s="83">
        <f>F56+H56</f>
        <v>2000000</v>
      </c>
      <c r="K56" s="84"/>
    </row>
    <row r="57" spans="1:11" ht="19.7" customHeight="1" x14ac:dyDescent="0.2">
      <c r="A57" s="29">
        <v>2</v>
      </c>
      <c r="B57" s="24" t="s">
        <v>63</v>
      </c>
      <c r="C57" s="30"/>
      <c r="D57" s="59"/>
      <c r="E57" s="60"/>
      <c r="F57" s="63"/>
      <c r="G57" s="64"/>
      <c r="H57" s="73"/>
      <c r="I57" s="74"/>
      <c r="J57" s="75"/>
      <c r="K57" s="75"/>
    </row>
    <row r="58" spans="1:11" ht="70.7" customHeight="1" x14ac:dyDescent="0.2">
      <c r="A58" s="32"/>
      <c r="B58" s="30" t="s">
        <v>64</v>
      </c>
      <c r="C58" s="31" t="s">
        <v>65</v>
      </c>
      <c r="D58" s="59" t="s">
        <v>62</v>
      </c>
      <c r="E58" s="60"/>
      <c r="F58" s="76">
        <v>0</v>
      </c>
      <c r="G58" s="77"/>
      <c r="H58" s="78">
        <v>1</v>
      </c>
      <c r="I58" s="79"/>
      <c r="J58" s="80">
        <f t="shared" ref="J58:J60" si="2">F58+H58</f>
        <v>1</v>
      </c>
      <c r="K58" s="80"/>
    </row>
    <row r="59" spans="1:11" ht="45.6" customHeight="1" x14ac:dyDescent="0.2">
      <c r="A59" s="33"/>
      <c r="B59" s="27" t="s">
        <v>66</v>
      </c>
      <c r="C59" s="28" t="s">
        <v>67</v>
      </c>
      <c r="D59" s="81" t="s">
        <v>68</v>
      </c>
      <c r="E59" s="82"/>
      <c r="F59" s="89">
        <v>0</v>
      </c>
      <c r="G59" s="90"/>
      <c r="H59" s="91">
        <v>284.3</v>
      </c>
      <c r="I59" s="92"/>
      <c r="J59" s="93">
        <f t="shared" si="2"/>
        <v>284.3</v>
      </c>
      <c r="K59" s="93"/>
    </row>
    <row r="60" spans="1:11" ht="38.1" customHeight="1" x14ac:dyDescent="0.2">
      <c r="A60" s="33"/>
      <c r="B60" s="27" t="s">
        <v>69</v>
      </c>
      <c r="C60" s="34" t="s">
        <v>70</v>
      </c>
      <c r="D60" s="81" t="s">
        <v>68</v>
      </c>
      <c r="E60" s="82"/>
      <c r="F60" s="89">
        <v>0</v>
      </c>
      <c r="G60" s="90"/>
      <c r="H60" s="94">
        <v>188</v>
      </c>
      <c r="I60" s="95"/>
      <c r="J60" s="96">
        <f t="shared" si="2"/>
        <v>188</v>
      </c>
      <c r="K60" s="96"/>
    </row>
    <row r="61" spans="1:11" ht="20.45" customHeight="1" x14ac:dyDescent="0.2">
      <c r="A61" s="29">
        <v>3</v>
      </c>
      <c r="B61" s="24" t="s">
        <v>71</v>
      </c>
      <c r="C61" s="30"/>
      <c r="D61" s="59"/>
      <c r="E61" s="60"/>
      <c r="F61" s="61"/>
      <c r="G61" s="62"/>
      <c r="H61" s="63"/>
      <c r="I61" s="64"/>
      <c r="J61" s="65"/>
      <c r="K61" s="65"/>
    </row>
    <row r="62" spans="1:11" ht="28.5" customHeight="1" x14ac:dyDescent="0.2">
      <c r="A62" s="29"/>
      <c r="B62" s="35" t="s">
        <v>72</v>
      </c>
      <c r="C62" s="30" t="s">
        <v>59</v>
      </c>
      <c r="D62" s="59" t="s">
        <v>68</v>
      </c>
      <c r="E62" s="60"/>
      <c r="F62" s="68">
        <v>0</v>
      </c>
      <c r="G62" s="69"/>
      <c r="H62" s="70">
        <f>H55/H59</f>
        <v>63042.472142103405</v>
      </c>
      <c r="I62" s="71"/>
      <c r="J62" s="72">
        <f t="shared" ref="J62" si="3">F62+H62</f>
        <v>63042.472142103405</v>
      </c>
      <c r="K62" s="72"/>
    </row>
    <row r="63" spans="1:11" ht="22.5" customHeight="1" x14ac:dyDescent="0.2">
      <c r="A63" s="29">
        <v>4</v>
      </c>
      <c r="B63" s="24" t="s">
        <v>73</v>
      </c>
      <c r="C63" s="30"/>
      <c r="D63" s="59"/>
      <c r="E63" s="60"/>
      <c r="F63" s="61"/>
      <c r="G63" s="62"/>
      <c r="H63" s="63"/>
      <c r="I63" s="64"/>
      <c r="J63" s="65"/>
      <c r="K63" s="65"/>
    </row>
    <row r="64" spans="1:11" ht="42.2" customHeight="1" x14ac:dyDescent="0.2">
      <c r="A64" s="32"/>
      <c r="B64" s="30" t="s">
        <v>74</v>
      </c>
      <c r="C64" s="30" t="s">
        <v>75</v>
      </c>
      <c r="D64" s="59" t="s">
        <v>68</v>
      </c>
      <c r="E64" s="60"/>
      <c r="F64" s="66">
        <v>0</v>
      </c>
      <c r="G64" s="66"/>
      <c r="H64" s="67">
        <v>13.8</v>
      </c>
      <c r="I64" s="67"/>
      <c r="J64" s="66">
        <f t="shared" ref="J64" si="4">F64+H64</f>
        <v>13.8</v>
      </c>
      <c r="K64" s="66"/>
    </row>
    <row r="65" spans="1:11" ht="25.15" customHeight="1" x14ac:dyDescent="0.2">
      <c r="A65" s="19"/>
      <c r="B65" s="85" t="s">
        <v>76</v>
      </c>
      <c r="C65" s="86"/>
      <c r="D65" s="86"/>
      <c r="E65" s="86"/>
      <c r="F65" s="86"/>
      <c r="G65" s="86"/>
      <c r="H65" s="86"/>
      <c r="I65" s="87"/>
      <c r="J65" s="85"/>
      <c r="K65" s="87"/>
    </row>
    <row r="66" spans="1:11" ht="20.45" customHeight="1" x14ac:dyDescent="0.2">
      <c r="A66" s="21">
        <v>1</v>
      </c>
      <c r="B66" s="24" t="s">
        <v>57</v>
      </c>
      <c r="C66" s="25"/>
      <c r="D66" s="73"/>
      <c r="E66" s="74"/>
      <c r="F66" s="73"/>
      <c r="G66" s="74"/>
      <c r="H66" s="73"/>
      <c r="I66" s="74"/>
      <c r="J66" s="88"/>
      <c r="K66" s="88"/>
    </row>
    <row r="67" spans="1:11" ht="46.9" customHeight="1" x14ac:dyDescent="0.2">
      <c r="A67" s="26"/>
      <c r="B67" s="27" t="s">
        <v>77</v>
      </c>
      <c r="C67" s="28" t="s">
        <v>59</v>
      </c>
      <c r="D67" s="81" t="s">
        <v>60</v>
      </c>
      <c r="E67" s="82"/>
      <c r="F67" s="83">
        <v>0</v>
      </c>
      <c r="G67" s="84"/>
      <c r="H67" s="83">
        <v>19510740.449999999</v>
      </c>
      <c r="I67" s="84"/>
      <c r="J67" s="83">
        <f>F67+H67</f>
        <v>19510740.449999999</v>
      </c>
      <c r="K67" s="84"/>
    </row>
    <row r="68" spans="1:11" ht="92.45" customHeight="1" x14ac:dyDescent="0.2">
      <c r="A68" s="29"/>
      <c r="B68" s="30" t="s">
        <v>61</v>
      </c>
      <c r="C68" s="31" t="s">
        <v>59</v>
      </c>
      <c r="D68" s="59" t="s">
        <v>78</v>
      </c>
      <c r="E68" s="60"/>
      <c r="F68" s="83">
        <v>0</v>
      </c>
      <c r="G68" s="84"/>
      <c r="H68" s="83">
        <f>2000000+1500000</f>
        <v>3500000</v>
      </c>
      <c r="I68" s="84"/>
      <c r="J68" s="83">
        <f>F68+H68</f>
        <v>3500000</v>
      </c>
      <c r="K68" s="84"/>
    </row>
    <row r="69" spans="1:11" ht="16.350000000000001" customHeight="1" x14ac:dyDescent="0.2">
      <c r="A69" s="29">
        <v>2</v>
      </c>
      <c r="B69" s="24" t="s">
        <v>63</v>
      </c>
      <c r="C69" s="30"/>
      <c r="D69" s="59"/>
      <c r="E69" s="60"/>
      <c r="F69" s="63"/>
      <c r="G69" s="64"/>
      <c r="H69" s="73"/>
      <c r="I69" s="74"/>
      <c r="J69" s="75"/>
      <c r="K69" s="75"/>
    </row>
    <row r="70" spans="1:11" ht="71.45" customHeight="1" x14ac:dyDescent="0.2">
      <c r="A70" s="32"/>
      <c r="B70" s="30" t="s">
        <v>64</v>
      </c>
      <c r="C70" s="31" t="s">
        <v>65</v>
      </c>
      <c r="D70" s="59" t="s">
        <v>62</v>
      </c>
      <c r="E70" s="60"/>
      <c r="F70" s="76">
        <v>0</v>
      </c>
      <c r="G70" s="77"/>
      <c r="H70" s="78">
        <v>1</v>
      </c>
      <c r="I70" s="79"/>
      <c r="J70" s="80">
        <f t="shared" ref="J70:J72" si="5">F70+H70</f>
        <v>1</v>
      </c>
      <c r="K70" s="80"/>
    </row>
    <row r="71" spans="1:11" ht="43.5" customHeight="1" x14ac:dyDescent="0.2">
      <c r="A71" s="33"/>
      <c r="B71" s="27" t="s">
        <v>66</v>
      </c>
      <c r="C71" s="28" t="s">
        <v>67</v>
      </c>
      <c r="D71" s="81" t="s">
        <v>68</v>
      </c>
      <c r="E71" s="82"/>
      <c r="F71" s="89">
        <v>0</v>
      </c>
      <c r="G71" s="90"/>
      <c r="H71" s="91">
        <v>271.39999999999998</v>
      </c>
      <c r="I71" s="92"/>
      <c r="J71" s="93">
        <f t="shared" si="5"/>
        <v>271.39999999999998</v>
      </c>
      <c r="K71" s="93"/>
    </row>
    <row r="72" spans="1:11" ht="37.35" customHeight="1" x14ac:dyDescent="0.2">
      <c r="A72" s="33"/>
      <c r="B72" s="27" t="s">
        <v>69</v>
      </c>
      <c r="C72" s="34" t="s">
        <v>70</v>
      </c>
      <c r="D72" s="81" t="s">
        <v>68</v>
      </c>
      <c r="E72" s="82"/>
      <c r="F72" s="89">
        <v>0</v>
      </c>
      <c r="G72" s="90"/>
      <c r="H72" s="94">
        <v>150</v>
      </c>
      <c r="I72" s="95"/>
      <c r="J72" s="96">
        <f t="shared" si="5"/>
        <v>150</v>
      </c>
      <c r="K72" s="96"/>
    </row>
    <row r="73" spans="1:11" ht="17.649999999999999" customHeight="1" x14ac:dyDescent="0.2">
      <c r="A73" s="29">
        <v>3</v>
      </c>
      <c r="B73" s="24" t="s">
        <v>71</v>
      </c>
      <c r="C73" s="30"/>
      <c r="D73" s="59"/>
      <c r="E73" s="60"/>
      <c r="F73" s="61"/>
      <c r="G73" s="62"/>
      <c r="H73" s="63"/>
      <c r="I73" s="64"/>
      <c r="J73" s="65"/>
      <c r="K73" s="65"/>
    </row>
    <row r="74" spans="1:11" ht="24.4" customHeight="1" x14ac:dyDescent="0.2">
      <c r="A74" s="29"/>
      <c r="B74" s="35" t="s">
        <v>72</v>
      </c>
      <c r="C74" s="30" t="s">
        <v>59</v>
      </c>
      <c r="D74" s="59" t="s">
        <v>68</v>
      </c>
      <c r="E74" s="60"/>
      <c r="F74" s="68">
        <v>0</v>
      </c>
      <c r="G74" s="69"/>
      <c r="H74" s="70">
        <f>H67/H71</f>
        <v>71889.242630803245</v>
      </c>
      <c r="I74" s="71"/>
      <c r="J74" s="72">
        <f t="shared" ref="J74" si="6">F74+H74</f>
        <v>71889.242630803245</v>
      </c>
      <c r="K74" s="72"/>
    </row>
    <row r="75" spans="1:11" ht="17.100000000000001" customHeight="1" x14ac:dyDescent="0.2">
      <c r="A75" s="29">
        <v>4</v>
      </c>
      <c r="B75" s="24" t="s">
        <v>73</v>
      </c>
      <c r="C75" s="30"/>
      <c r="D75" s="59"/>
      <c r="E75" s="60"/>
      <c r="F75" s="61"/>
      <c r="G75" s="62"/>
      <c r="H75" s="63"/>
      <c r="I75" s="64"/>
      <c r="J75" s="65"/>
      <c r="K75" s="65"/>
    </row>
    <row r="76" spans="1:11" ht="40.700000000000003" customHeight="1" x14ac:dyDescent="0.2">
      <c r="A76" s="32"/>
      <c r="B76" s="30" t="s">
        <v>74</v>
      </c>
      <c r="C76" s="30" t="s">
        <v>75</v>
      </c>
      <c r="D76" s="59" t="s">
        <v>68</v>
      </c>
      <c r="E76" s="60"/>
      <c r="F76" s="66">
        <v>0</v>
      </c>
      <c r="G76" s="66"/>
      <c r="H76" s="67">
        <v>21</v>
      </c>
      <c r="I76" s="67"/>
      <c r="J76" s="66">
        <f t="shared" ref="J76" si="7">F76+H76</f>
        <v>21</v>
      </c>
      <c r="K76" s="66"/>
    </row>
    <row r="77" spans="1:11" ht="33.950000000000003" customHeight="1" x14ac:dyDescent="0.2">
      <c r="A77" s="19"/>
      <c r="B77" s="85" t="s">
        <v>79</v>
      </c>
      <c r="C77" s="86"/>
      <c r="D77" s="86"/>
      <c r="E77" s="86"/>
      <c r="F77" s="86"/>
      <c r="G77" s="86"/>
      <c r="H77" s="86"/>
      <c r="I77" s="87"/>
      <c r="J77" s="85"/>
      <c r="K77" s="87"/>
    </row>
    <row r="78" spans="1:11" ht="15.75" x14ac:dyDescent="0.2">
      <c r="A78" s="21">
        <v>1</v>
      </c>
      <c r="B78" s="24" t="s">
        <v>57</v>
      </c>
      <c r="C78" s="25"/>
      <c r="D78" s="73"/>
      <c r="E78" s="74"/>
      <c r="F78" s="73"/>
      <c r="G78" s="74"/>
      <c r="H78" s="73"/>
      <c r="I78" s="74"/>
      <c r="J78" s="88"/>
      <c r="K78" s="88"/>
    </row>
    <row r="79" spans="1:11" ht="32.65" customHeight="1" x14ac:dyDescent="0.2">
      <c r="A79" s="26"/>
      <c r="B79" s="27" t="s">
        <v>58</v>
      </c>
      <c r="C79" s="28" t="s">
        <v>59</v>
      </c>
      <c r="D79" s="81" t="s">
        <v>60</v>
      </c>
      <c r="E79" s="82"/>
      <c r="F79" s="83">
        <v>0</v>
      </c>
      <c r="G79" s="84"/>
      <c r="H79" s="83">
        <v>26554973.670000002</v>
      </c>
      <c r="I79" s="84"/>
      <c r="J79" s="83">
        <f>F79+H79</f>
        <v>26554973.670000002</v>
      </c>
      <c r="K79" s="84"/>
    </row>
    <row r="80" spans="1:11" ht="98.45" customHeight="1" x14ac:dyDescent="0.2">
      <c r="A80" s="29"/>
      <c r="B80" s="30" t="s">
        <v>61</v>
      </c>
      <c r="C80" s="31" t="s">
        <v>59</v>
      </c>
      <c r="D80" s="59" t="s">
        <v>80</v>
      </c>
      <c r="E80" s="60"/>
      <c r="F80" s="83">
        <v>0</v>
      </c>
      <c r="G80" s="84"/>
      <c r="H80" s="83">
        <v>21860227.260000002</v>
      </c>
      <c r="I80" s="84"/>
      <c r="J80" s="83">
        <f>F80+H80</f>
        <v>21860227.260000002</v>
      </c>
      <c r="K80" s="84"/>
    </row>
    <row r="81" spans="1:11" ht="21.2" customHeight="1" x14ac:dyDescent="0.2">
      <c r="A81" s="29">
        <v>2</v>
      </c>
      <c r="B81" s="24" t="s">
        <v>63</v>
      </c>
      <c r="C81" s="30"/>
      <c r="D81" s="59"/>
      <c r="E81" s="60"/>
      <c r="F81" s="63"/>
      <c r="G81" s="64"/>
      <c r="H81" s="73"/>
      <c r="I81" s="74"/>
      <c r="J81" s="75"/>
      <c r="K81" s="75"/>
    </row>
    <row r="82" spans="1:11" ht="89.65" customHeight="1" x14ac:dyDescent="0.2">
      <c r="A82" s="32"/>
      <c r="B82" s="30" t="s">
        <v>64</v>
      </c>
      <c r="C82" s="31" t="s">
        <v>65</v>
      </c>
      <c r="D82" s="59" t="s">
        <v>80</v>
      </c>
      <c r="E82" s="60"/>
      <c r="F82" s="76">
        <v>0</v>
      </c>
      <c r="G82" s="77"/>
      <c r="H82" s="78">
        <v>1</v>
      </c>
      <c r="I82" s="79"/>
      <c r="J82" s="80">
        <f t="shared" ref="J82:J84" si="8">F82+H82</f>
        <v>1</v>
      </c>
      <c r="K82" s="80"/>
    </row>
    <row r="83" spans="1:11" ht="38.1" customHeight="1" x14ac:dyDescent="0.2">
      <c r="A83" s="33"/>
      <c r="B83" s="27" t="s">
        <v>81</v>
      </c>
      <c r="C83" s="28" t="s">
        <v>67</v>
      </c>
      <c r="D83" s="81" t="s">
        <v>68</v>
      </c>
      <c r="E83" s="82"/>
      <c r="F83" s="89">
        <v>0</v>
      </c>
      <c r="G83" s="90"/>
      <c r="H83" s="91">
        <v>555</v>
      </c>
      <c r="I83" s="92"/>
      <c r="J83" s="93">
        <f t="shared" si="8"/>
        <v>555</v>
      </c>
      <c r="K83" s="93"/>
    </row>
    <row r="84" spans="1:11" ht="41.45" customHeight="1" x14ac:dyDescent="0.2">
      <c r="A84" s="33"/>
      <c r="B84" s="27" t="s">
        <v>69</v>
      </c>
      <c r="C84" s="34" t="s">
        <v>70</v>
      </c>
      <c r="D84" s="81" t="s">
        <v>68</v>
      </c>
      <c r="E84" s="82"/>
      <c r="F84" s="89">
        <v>0</v>
      </c>
      <c r="G84" s="90"/>
      <c r="H84" s="94">
        <v>350</v>
      </c>
      <c r="I84" s="95"/>
      <c r="J84" s="96">
        <f t="shared" si="8"/>
        <v>350</v>
      </c>
      <c r="K84" s="96"/>
    </row>
    <row r="85" spans="1:11" ht="19.149999999999999" customHeight="1" x14ac:dyDescent="0.2">
      <c r="A85" s="29">
        <v>3</v>
      </c>
      <c r="B85" s="24" t="s">
        <v>71</v>
      </c>
      <c r="C85" s="30"/>
      <c r="D85" s="59"/>
      <c r="E85" s="60"/>
      <c r="F85" s="61"/>
      <c r="G85" s="62"/>
      <c r="H85" s="63"/>
      <c r="I85" s="64"/>
      <c r="J85" s="65"/>
      <c r="K85" s="65"/>
    </row>
    <row r="86" spans="1:11" ht="31.35" customHeight="1" x14ac:dyDescent="0.2">
      <c r="A86" s="29"/>
      <c r="B86" s="35" t="s">
        <v>72</v>
      </c>
      <c r="C86" s="30" t="s">
        <v>59</v>
      </c>
      <c r="D86" s="59" t="s">
        <v>68</v>
      </c>
      <c r="E86" s="60"/>
      <c r="F86" s="68">
        <v>0</v>
      </c>
      <c r="G86" s="69"/>
      <c r="H86" s="70">
        <f>H79/H83</f>
        <v>47846.799405405407</v>
      </c>
      <c r="I86" s="71"/>
      <c r="J86" s="72">
        <f t="shared" ref="J86" si="9">F86+H86</f>
        <v>47846.799405405407</v>
      </c>
      <c r="K86" s="72"/>
    </row>
    <row r="87" spans="1:11" ht="15.75" x14ac:dyDescent="0.2">
      <c r="A87" s="29">
        <v>4</v>
      </c>
      <c r="B87" s="24" t="s">
        <v>73</v>
      </c>
      <c r="C87" s="30"/>
      <c r="D87" s="59"/>
      <c r="E87" s="60"/>
      <c r="F87" s="61"/>
      <c r="G87" s="62"/>
      <c r="H87" s="63"/>
      <c r="I87" s="64"/>
      <c r="J87" s="65"/>
      <c r="K87" s="65"/>
    </row>
    <row r="88" spans="1:11" ht="46.15" customHeight="1" x14ac:dyDescent="0.2">
      <c r="A88" s="32"/>
      <c r="B88" s="30" t="s">
        <v>74</v>
      </c>
      <c r="C88" s="30" t="s">
        <v>75</v>
      </c>
      <c r="D88" s="59" t="s">
        <v>68</v>
      </c>
      <c r="E88" s="60"/>
      <c r="F88" s="66">
        <v>0</v>
      </c>
      <c r="G88" s="66"/>
      <c r="H88" s="67">
        <v>98.5</v>
      </c>
      <c r="I88" s="67"/>
      <c r="J88" s="66">
        <f t="shared" ref="J88" si="10">F88+H88</f>
        <v>98.5</v>
      </c>
      <c r="K88" s="66"/>
    </row>
    <row r="89" spans="1:11" ht="21.75" customHeight="1" x14ac:dyDescent="0.2">
      <c r="A89" s="19"/>
      <c r="B89" s="85" t="s">
        <v>82</v>
      </c>
      <c r="C89" s="86"/>
      <c r="D89" s="86"/>
      <c r="E89" s="86"/>
      <c r="F89" s="86"/>
      <c r="G89" s="86"/>
      <c r="H89" s="86"/>
      <c r="I89" s="87"/>
      <c r="J89" s="85"/>
      <c r="K89" s="87"/>
    </row>
    <row r="90" spans="1:11" ht="17.100000000000001" customHeight="1" x14ac:dyDescent="0.2">
      <c r="A90" s="21">
        <v>1</v>
      </c>
      <c r="B90" s="24" t="s">
        <v>57</v>
      </c>
      <c r="C90" s="25"/>
      <c r="D90" s="73"/>
      <c r="E90" s="74"/>
      <c r="F90" s="73"/>
      <c r="G90" s="74"/>
      <c r="H90" s="73"/>
      <c r="I90" s="74"/>
      <c r="J90" s="88"/>
      <c r="K90" s="88"/>
    </row>
    <row r="91" spans="1:11" ht="33.950000000000003" customHeight="1" x14ac:dyDescent="0.2">
      <c r="A91" s="26"/>
      <c r="B91" s="27" t="s">
        <v>58</v>
      </c>
      <c r="C91" s="28" t="s">
        <v>59</v>
      </c>
      <c r="D91" s="81" t="s">
        <v>60</v>
      </c>
      <c r="E91" s="82"/>
      <c r="F91" s="83">
        <v>0</v>
      </c>
      <c r="G91" s="84"/>
      <c r="H91" s="83">
        <v>24523208.600000001</v>
      </c>
      <c r="I91" s="84"/>
      <c r="J91" s="83">
        <f>F91+H91</f>
        <v>24523208.600000001</v>
      </c>
      <c r="K91" s="84"/>
    </row>
    <row r="92" spans="1:11" ht="92.45" customHeight="1" x14ac:dyDescent="0.2">
      <c r="A92" s="29"/>
      <c r="B92" s="30" t="s">
        <v>61</v>
      </c>
      <c r="C92" s="31" t="s">
        <v>59</v>
      </c>
      <c r="D92" s="59" t="s">
        <v>78</v>
      </c>
      <c r="E92" s="60"/>
      <c r="F92" s="83">
        <v>0</v>
      </c>
      <c r="G92" s="84"/>
      <c r="H92" s="83">
        <f>5000000+5000000</f>
        <v>10000000</v>
      </c>
      <c r="I92" s="84"/>
      <c r="J92" s="83">
        <f>F92+H92</f>
        <v>10000000</v>
      </c>
      <c r="K92" s="84"/>
    </row>
    <row r="93" spans="1:11" ht="21.2" customHeight="1" x14ac:dyDescent="0.2">
      <c r="A93" s="29">
        <v>2</v>
      </c>
      <c r="B93" s="24" t="s">
        <v>63</v>
      </c>
      <c r="C93" s="30"/>
      <c r="D93" s="59"/>
      <c r="E93" s="60"/>
      <c r="F93" s="63"/>
      <c r="G93" s="64"/>
      <c r="H93" s="73"/>
      <c r="I93" s="74"/>
      <c r="J93" s="75"/>
      <c r="K93" s="75"/>
    </row>
    <row r="94" spans="1:11" ht="70.7" customHeight="1" x14ac:dyDescent="0.2">
      <c r="A94" s="32"/>
      <c r="B94" s="30" t="s">
        <v>64</v>
      </c>
      <c r="C94" s="31" t="s">
        <v>65</v>
      </c>
      <c r="D94" s="59" t="s">
        <v>62</v>
      </c>
      <c r="E94" s="60"/>
      <c r="F94" s="76">
        <v>0</v>
      </c>
      <c r="G94" s="77"/>
      <c r="H94" s="78">
        <v>1</v>
      </c>
      <c r="I94" s="79"/>
      <c r="J94" s="80">
        <f t="shared" ref="J94:J96" si="11">F94+H94</f>
        <v>1</v>
      </c>
      <c r="K94" s="80"/>
    </row>
    <row r="95" spans="1:11" ht="38.85" customHeight="1" x14ac:dyDescent="0.2">
      <c r="A95" s="33"/>
      <c r="B95" s="27" t="s">
        <v>66</v>
      </c>
      <c r="C95" s="28" t="s">
        <v>67</v>
      </c>
      <c r="D95" s="81" t="s">
        <v>68</v>
      </c>
      <c r="E95" s="82"/>
      <c r="F95" s="89">
        <v>0</v>
      </c>
      <c r="G95" s="90"/>
      <c r="H95" s="91">
        <v>445.21</v>
      </c>
      <c r="I95" s="92"/>
      <c r="J95" s="93">
        <f t="shared" si="11"/>
        <v>445.21</v>
      </c>
      <c r="K95" s="93"/>
    </row>
    <row r="96" spans="1:11" ht="38.1" customHeight="1" x14ac:dyDescent="0.2">
      <c r="A96" s="33"/>
      <c r="B96" s="27" t="s">
        <v>83</v>
      </c>
      <c r="C96" s="34" t="s">
        <v>70</v>
      </c>
      <c r="D96" s="81" t="s">
        <v>68</v>
      </c>
      <c r="E96" s="82"/>
      <c r="F96" s="89">
        <v>0</v>
      </c>
      <c r="G96" s="90"/>
      <c r="H96" s="94">
        <v>150</v>
      </c>
      <c r="I96" s="95"/>
      <c r="J96" s="96">
        <f t="shared" si="11"/>
        <v>150</v>
      </c>
      <c r="K96" s="96"/>
    </row>
    <row r="97" spans="1:11" ht="23.1" customHeight="1" x14ac:dyDescent="0.2">
      <c r="A97" s="29">
        <v>3</v>
      </c>
      <c r="B97" s="24" t="s">
        <v>71</v>
      </c>
      <c r="C97" s="30"/>
      <c r="D97" s="59"/>
      <c r="E97" s="60"/>
      <c r="F97" s="61"/>
      <c r="G97" s="62"/>
      <c r="H97" s="63"/>
      <c r="I97" s="64"/>
      <c r="J97" s="65"/>
      <c r="K97" s="65"/>
    </row>
    <row r="98" spans="1:11" ht="20.45" customHeight="1" x14ac:dyDescent="0.2">
      <c r="A98" s="29"/>
      <c r="B98" s="35" t="s">
        <v>72</v>
      </c>
      <c r="C98" s="30" t="s">
        <v>59</v>
      </c>
      <c r="D98" s="59" t="s">
        <v>68</v>
      </c>
      <c r="E98" s="60"/>
      <c r="F98" s="68">
        <v>0</v>
      </c>
      <c r="G98" s="69"/>
      <c r="H98" s="70">
        <f>H91/H95</f>
        <v>55082.340019316733</v>
      </c>
      <c r="I98" s="71"/>
      <c r="J98" s="72">
        <f t="shared" ref="J98" si="12">F98+H98</f>
        <v>55082.340019316733</v>
      </c>
      <c r="K98" s="72"/>
    </row>
    <row r="99" spans="1:11" ht="20.45" customHeight="1" x14ac:dyDescent="0.2">
      <c r="A99" s="29">
        <v>4</v>
      </c>
      <c r="B99" s="24" t="s">
        <v>73</v>
      </c>
      <c r="C99" s="30"/>
      <c r="D99" s="59"/>
      <c r="E99" s="60"/>
      <c r="F99" s="61"/>
      <c r="G99" s="62"/>
      <c r="H99" s="63"/>
      <c r="I99" s="64"/>
      <c r="J99" s="65"/>
      <c r="K99" s="65"/>
    </row>
    <row r="100" spans="1:11" ht="41.45" customHeight="1" x14ac:dyDescent="0.2">
      <c r="A100" s="32"/>
      <c r="B100" s="30" t="s">
        <v>84</v>
      </c>
      <c r="C100" s="30" t="s">
        <v>75</v>
      </c>
      <c r="D100" s="59" t="s">
        <v>68</v>
      </c>
      <c r="E100" s="60"/>
      <c r="F100" s="66">
        <v>0</v>
      </c>
      <c r="G100" s="66"/>
      <c r="H100" s="67">
        <v>43</v>
      </c>
      <c r="I100" s="67"/>
      <c r="J100" s="66">
        <f t="shared" ref="J100" si="13">F100+H100</f>
        <v>43</v>
      </c>
      <c r="K100" s="66"/>
    </row>
    <row r="101" spans="1:11" ht="23.1" customHeight="1" x14ac:dyDescent="0.2">
      <c r="A101" s="19"/>
      <c r="B101" s="85" t="s">
        <v>85</v>
      </c>
      <c r="C101" s="86"/>
      <c r="D101" s="86"/>
      <c r="E101" s="86"/>
      <c r="F101" s="86"/>
      <c r="G101" s="86"/>
      <c r="H101" s="86"/>
      <c r="I101" s="87"/>
      <c r="J101" s="85"/>
      <c r="K101" s="87"/>
    </row>
    <row r="102" spans="1:11" ht="21.2" customHeight="1" x14ac:dyDescent="0.2">
      <c r="A102" s="21">
        <v>1</v>
      </c>
      <c r="B102" s="24" t="s">
        <v>57</v>
      </c>
      <c r="C102" s="25"/>
      <c r="D102" s="73"/>
      <c r="E102" s="74"/>
      <c r="F102" s="73"/>
      <c r="G102" s="74"/>
      <c r="H102" s="73"/>
      <c r="I102" s="74"/>
      <c r="J102" s="88"/>
      <c r="K102" s="88"/>
    </row>
    <row r="103" spans="1:11" ht="24.4" customHeight="1" x14ac:dyDescent="0.2">
      <c r="A103" s="26"/>
      <c r="B103" s="27" t="s">
        <v>58</v>
      </c>
      <c r="C103" s="28" t="s">
        <v>59</v>
      </c>
      <c r="D103" s="81" t="s">
        <v>60</v>
      </c>
      <c r="E103" s="82"/>
      <c r="F103" s="83">
        <v>0</v>
      </c>
      <c r="G103" s="84"/>
      <c r="H103" s="83">
        <v>118827</v>
      </c>
      <c r="I103" s="84"/>
      <c r="J103" s="83">
        <f>F103+H103</f>
        <v>118827</v>
      </c>
      <c r="K103" s="84"/>
    </row>
    <row r="104" spans="1:11" ht="34.700000000000003" customHeight="1" x14ac:dyDescent="0.2">
      <c r="A104" s="29"/>
      <c r="B104" s="30" t="s">
        <v>61</v>
      </c>
      <c r="C104" s="31" t="s">
        <v>59</v>
      </c>
      <c r="D104" s="59" t="s">
        <v>86</v>
      </c>
      <c r="E104" s="60"/>
      <c r="F104" s="83">
        <v>0</v>
      </c>
      <c r="G104" s="84"/>
      <c r="H104" s="83">
        <v>108534.57</v>
      </c>
      <c r="I104" s="84"/>
      <c r="J104" s="83">
        <f>F104+H104</f>
        <v>108534.57</v>
      </c>
      <c r="K104" s="84"/>
    </row>
    <row r="105" spans="1:11" ht="21.2" customHeight="1" x14ac:dyDescent="0.2">
      <c r="A105" s="29">
        <v>2</v>
      </c>
      <c r="B105" s="24" t="s">
        <v>63</v>
      </c>
      <c r="C105" s="30"/>
      <c r="D105" s="59"/>
      <c r="E105" s="60"/>
      <c r="F105" s="63"/>
      <c r="G105" s="64"/>
      <c r="H105" s="73"/>
      <c r="I105" s="74"/>
      <c r="J105" s="75"/>
      <c r="K105" s="75"/>
    </row>
    <row r="106" spans="1:11" ht="41.45" customHeight="1" x14ac:dyDescent="0.2">
      <c r="A106" s="32"/>
      <c r="B106" s="30" t="s">
        <v>64</v>
      </c>
      <c r="C106" s="31" t="s">
        <v>65</v>
      </c>
      <c r="D106" s="59" t="s">
        <v>86</v>
      </c>
      <c r="E106" s="60"/>
      <c r="F106" s="76">
        <v>0</v>
      </c>
      <c r="G106" s="77"/>
      <c r="H106" s="78">
        <v>1</v>
      </c>
      <c r="I106" s="79"/>
      <c r="J106" s="80">
        <f t="shared" ref="J106" si="14">F106+H106</f>
        <v>1</v>
      </c>
      <c r="K106" s="80"/>
    </row>
    <row r="107" spans="1:11" ht="17.649999999999999" customHeight="1" x14ac:dyDescent="0.2">
      <c r="A107" s="29">
        <v>3</v>
      </c>
      <c r="B107" s="24" t="s">
        <v>71</v>
      </c>
      <c r="C107" s="30"/>
      <c r="D107" s="59"/>
      <c r="E107" s="60"/>
      <c r="F107" s="61"/>
      <c r="G107" s="62"/>
      <c r="H107" s="63"/>
      <c r="I107" s="64"/>
      <c r="J107" s="65"/>
      <c r="K107" s="65"/>
    </row>
    <row r="108" spans="1:11" ht="36.75" customHeight="1" x14ac:dyDescent="0.2">
      <c r="A108" s="29"/>
      <c r="B108" s="25" t="s">
        <v>87</v>
      </c>
      <c r="C108" s="30" t="s">
        <v>59</v>
      </c>
      <c r="D108" s="59" t="s">
        <v>68</v>
      </c>
      <c r="E108" s="60"/>
      <c r="F108" s="68">
        <v>0</v>
      </c>
      <c r="G108" s="69"/>
      <c r="H108" s="70">
        <f>10292.43+108534.57</f>
        <v>118827</v>
      </c>
      <c r="I108" s="71"/>
      <c r="J108" s="72">
        <f t="shared" ref="J108" si="15">F108+H108</f>
        <v>118827</v>
      </c>
      <c r="K108" s="72"/>
    </row>
    <row r="109" spans="1:11" ht="17.649999999999999" customHeight="1" x14ac:dyDescent="0.2">
      <c r="A109" s="29">
        <v>4</v>
      </c>
      <c r="B109" s="24" t="s">
        <v>73</v>
      </c>
      <c r="C109" s="30"/>
      <c r="D109" s="59"/>
      <c r="E109" s="60"/>
      <c r="F109" s="61"/>
      <c r="G109" s="62"/>
      <c r="H109" s="63"/>
      <c r="I109" s="64"/>
      <c r="J109" s="65"/>
      <c r="K109" s="65"/>
    </row>
    <row r="110" spans="1:11" ht="41.45" customHeight="1" x14ac:dyDescent="0.2">
      <c r="A110" s="32"/>
      <c r="B110" s="30" t="s">
        <v>88</v>
      </c>
      <c r="C110" s="30" t="s">
        <v>75</v>
      </c>
      <c r="D110" s="59" t="s">
        <v>68</v>
      </c>
      <c r="E110" s="60"/>
      <c r="F110" s="66">
        <v>0</v>
      </c>
      <c r="G110" s="66"/>
      <c r="H110" s="67">
        <v>100</v>
      </c>
      <c r="I110" s="67"/>
      <c r="J110" s="66">
        <f t="shared" ref="J110" si="16">F110+H110</f>
        <v>100</v>
      </c>
      <c r="K110" s="66"/>
    </row>
    <row r="111" spans="1:11" s="39" customFormat="1" ht="31.9" customHeight="1" x14ac:dyDescent="0.25">
      <c r="A111" s="53" t="s">
        <v>89</v>
      </c>
      <c r="B111" s="54"/>
      <c r="C111" s="54"/>
      <c r="D111" s="36"/>
      <c r="E111" s="37"/>
      <c r="F111" s="38"/>
      <c r="G111" s="38"/>
      <c r="H111" s="55" t="s">
        <v>90</v>
      </c>
      <c r="I111" s="55"/>
      <c r="J111" s="55"/>
      <c r="K111" s="55"/>
    </row>
    <row r="112" spans="1:11" s="39" customFormat="1" ht="13.15" customHeight="1" x14ac:dyDescent="0.2">
      <c r="A112" s="40"/>
      <c r="B112" s="41"/>
      <c r="C112" s="41"/>
      <c r="E112" s="42" t="s">
        <v>91</v>
      </c>
      <c r="F112" s="43"/>
      <c r="G112" s="43"/>
      <c r="H112" s="50" t="s">
        <v>92</v>
      </c>
      <c r="I112" s="50"/>
      <c r="J112" s="50"/>
      <c r="K112" s="50"/>
    </row>
    <row r="113" spans="1:11" s="39" customFormat="1" ht="55.15" customHeight="1" x14ac:dyDescent="0.2">
      <c r="A113" s="49" t="s">
        <v>93</v>
      </c>
      <c r="B113" s="56"/>
      <c r="C113" s="56"/>
      <c r="E113" s="44"/>
      <c r="F113" s="44"/>
      <c r="G113" s="44"/>
      <c r="H113" s="57"/>
      <c r="I113" s="57"/>
      <c r="J113" s="57"/>
      <c r="K113" s="57"/>
    </row>
    <row r="114" spans="1:11" s="39" customFormat="1" ht="18.75" customHeight="1" x14ac:dyDescent="0.25">
      <c r="A114" s="53" t="s">
        <v>94</v>
      </c>
      <c r="B114" s="54"/>
      <c r="C114" s="54"/>
      <c r="D114" s="36"/>
      <c r="E114" s="37"/>
      <c r="F114" s="38"/>
      <c r="G114" s="38"/>
      <c r="H114" s="58" t="s">
        <v>95</v>
      </c>
      <c r="I114" s="58"/>
      <c r="J114" s="58"/>
      <c r="K114" s="58"/>
    </row>
    <row r="115" spans="1:11" s="39" customFormat="1" ht="10.9" customHeight="1" x14ac:dyDescent="0.2">
      <c r="A115" s="49"/>
      <c r="B115" s="49"/>
      <c r="C115" s="49"/>
      <c r="E115" s="42" t="s">
        <v>91</v>
      </c>
      <c r="F115" s="42"/>
      <c r="G115" s="43"/>
      <c r="H115" s="50" t="s">
        <v>92</v>
      </c>
      <c r="I115" s="50"/>
      <c r="J115" s="50"/>
      <c r="K115" s="50"/>
    </row>
    <row r="116" spans="1:11" s="39" customFormat="1" ht="34.5" customHeight="1" x14ac:dyDescent="0.2">
      <c r="A116" s="49" t="s">
        <v>96</v>
      </c>
      <c r="B116" s="49"/>
      <c r="C116" s="49"/>
      <c r="E116" s="45"/>
      <c r="F116" s="45"/>
      <c r="G116" s="44"/>
      <c r="H116" s="51"/>
      <c r="I116" s="51"/>
      <c r="J116" s="51"/>
      <c r="K116" s="51"/>
    </row>
    <row r="117" spans="1:11" ht="15.75" customHeight="1" x14ac:dyDescent="0.2">
      <c r="A117" s="46"/>
      <c r="B117" s="52" t="s">
        <v>97</v>
      </c>
      <c r="C117" s="52"/>
      <c r="D117" s="52"/>
      <c r="E117" s="39"/>
      <c r="F117" s="39"/>
      <c r="G117" s="39"/>
      <c r="H117" s="39"/>
      <c r="I117" s="39"/>
      <c r="J117" s="39"/>
      <c r="K117" s="39"/>
    </row>
    <row r="118" spans="1:11" ht="12.75" customHeight="1" x14ac:dyDescent="0.2">
      <c r="A118" s="46"/>
      <c r="B118" s="48" t="s">
        <v>99</v>
      </c>
      <c r="C118" s="47"/>
      <c r="D118" s="47"/>
      <c r="E118" s="39"/>
      <c r="F118" s="39"/>
      <c r="G118" s="39"/>
      <c r="H118" s="39"/>
      <c r="I118" s="39"/>
      <c r="J118" s="39"/>
      <c r="K118" s="39"/>
    </row>
  </sheetData>
  <mergeCells count="319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J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J15"/>
    <mergeCell ref="B29:H29"/>
    <mergeCell ref="A30:K30"/>
    <mergeCell ref="A31:K31"/>
    <mergeCell ref="B33:H33"/>
    <mergeCell ref="B34:H34"/>
    <mergeCell ref="A35:H35"/>
    <mergeCell ref="A22:K22"/>
    <mergeCell ref="A23:K23"/>
    <mergeCell ref="A24:K24"/>
    <mergeCell ref="A25:K25"/>
    <mergeCell ref="B27:H27"/>
    <mergeCell ref="B28:H28"/>
    <mergeCell ref="A36:I36"/>
    <mergeCell ref="B37:C37"/>
    <mergeCell ref="D37:E37"/>
    <mergeCell ref="F37:G37"/>
    <mergeCell ref="H37:I37"/>
    <mergeCell ref="B38:C38"/>
    <mergeCell ref="D38:E38"/>
    <mergeCell ref="F38:G38"/>
    <mergeCell ref="H38:I38"/>
    <mergeCell ref="A42:H42"/>
    <mergeCell ref="A43:I43"/>
    <mergeCell ref="A44:C44"/>
    <mergeCell ref="D44:E44"/>
    <mergeCell ref="F44:G44"/>
    <mergeCell ref="H44:I44"/>
    <mergeCell ref="B39:C39"/>
    <mergeCell ref="D39:E39"/>
    <mergeCell ref="F39:G39"/>
    <mergeCell ref="H39:I39"/>
    <mergeCell ref="A40:C40"/>
    <mergeCell ref="D40:E40"/>
    <mergeCell ref="F40:G40"/>
    <mergeCell ref="H40:I40"/>
    <mergeCell ref="A47:C47"/>
    <mergeCell ref="D47:E47"/>
    <mergeCell ref="F47:G47"/>
    <mergeCell ref="H47:I47"/>
    <mergeCell ref="A48:C48"/>
    <mergeCell ref="D48:E48"/>
    <mergeCell ref="F48:G48"/>
    <mergeCell ref="H48:I48"/>
    <mergeCell ref="A45:C45"/>
    <mergeCell ref="D45:E45"/>
    <mergeCell ref="F45:G45"/>
    <mergeCell ref="H45:I45"/>
    <mergeCell ref="A46:C46"/>
    <mergeCell ref="D46:E46"/>
    <mergeCell ref="F46:G46"/>
    <mergeCell ref="H46:I46"/>
    <mergeCell ref="B53:I53"/>
    <mergeCell ref="J53:K53"/>
    <mergeCell ref="D54:E54"/>
    <mergeCell ref="F54:G54"/>
    <mergeCell ref="H54:I54"/>
    <mergeCell ref="J54:K54"/>
    <mergeCell ref="A50:H50"/>
    <mergeCell ref="D51:E51"/>
    <mergeCell ref="F51:G51"/>
    <mergeCell ref="H51:I51"/>
    <mergeCell ref="J51:K51"/>
    <mergeCell ref="D52:E52"/>
    <mergeCell ref="F52:G52"/>
    <mergeCell ref="H52:I52"/>
    <mergeCell ref="J52:K52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B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B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B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B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A115:C115"/>
    <mergeCell ref="H115:K115"/>
    <mergeCell ref="A116:C116"/>
    <mergeCell ref="H116:K116"/>
    <mergeCell ref="B117:D117"/>
    <mergeCell ref="A111:C111"/>
    <mergeCell ref="H111:K111"/>
    <mergeCell ref="H112:K112"/>
    <mergeCell ref="A113:C113"/>
    <mergeCell ref="H113:K113"/>
    <mergeCell ref="A114:C114"/>
    <mergeCell ref="H114:K114"/>
  </mergeCells>
  <pageMargins left="0.23622047244094491" right="0.23622047244094491" top="0.55118110236220474" bottom="0.35433070866141736" header="0.31496062992125984" footer="0.31496062992125984"/>
  <pageSetup paperSize="9" scale="52" fitToHeight="4" orientation="landscape" r:id="rId1"/>
  <rowBreaks count="2" manualBreakCount="2">
    <brk id="21" max="10" man="1"/>
    <brk id="8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0617321 </vt:lpstr>
      <vt:lpstr>'0617321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2024-09-05T07:18:05Z</dcterms:created>
  <dcterms:modified xsi:type="dcterms:W3CDTF">2024-09-24T12:11:48Z</dcterms:modified>
</cp:coreProperties>
</file>