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4\Серпень\2308\Паспорти упр.мол.і сп 08.24\"/>
    </mc:Choice>
  </mc:AlternateContent>
  <bookViews>
    <workbookView xWindow="0" yWindow="0" windowWidth="24000" windowHeight="9270"/>
  </bookViews>
  <sheets>
    <sheet name="1115031" sheetId="9" r:id="rId1"/>
  </sheets>
  <definedNames>
    <definedName name="_xlnm.Print_Area" localSheetId="0">'1115031'!$A$1:$BM$128</definedName>
  </definedNames>
  <calcPr calcId="152511"/>
</workbook>
</file>

<file path=xl/calcChain.xml><?xml version="1.0" encoding="utf-8"?>
<calcChain xmlns="http://schemas.openxmlformats.org/spreadsheetml/2006/main">
  <c r="AO100" i="9" l="1"/>
  <c r="BE93" i="9" l="1"/>
  <c r="BE81" i="9" l="1"/>
  <c r="AW81" i="9"/>
  <c r="AO81" i="9"/>
  <c r="BE103" i="9" l="1"/>
  <c r="AW103" i="9"/>
  <c r="AO103" i="9"/>
  <c r="BE110" i="9" l="1"/>
  <c r="AW110" i="9"/>
  <c r="AO110" i="9"/>
  <c r="AW96" i="9"/>
  <c r="AW87" i="9"/>
  <c r="AK50" i="9"/>
  <c r="AC50" i="9"/>
  <c r="I23" i="9"/>
  <c r="AS22" i="9"/>
  <c r="BE95" i="9" l="1"/>
  <c r="AJ72" i="9" l="1"/>
  <c r="AB72" i="9"/>
  <c r="AB71" i="9"/>
  <c r="BE84" i="9"/>
  <c r="AW84" i="9"/>
  <c r="AO84" i="9"/>
  <c r="AB73" i="9" l="1"/>
  <c r="AK63" i="9"/>
  <c r="AJ71" i="9" s="1"/>
  <c r="AJ73" i="9" s="1"/>
  <c r="AS54" i="9"/>
  <c r="AR72" i="9" s="1"/>
  <c r="AR73" i="9" l="1"/>
  <c r="AR71" i="9"/>
  <c r="AO96" i="9"/>
  <c r="AO87" i="9"/>
  <c r="AO104" i="9" l="1"/>
  <c r="AW91" i="9"/>
  <c r="AC63" i="9" l="1"/>
  <c r="AS63" i="9" s="1"/>
  <c r="AS62" i="9"/>
  <c r="BE90" i="9" l="1"/>
  <c r="BE89" i="9"/>
  <c r="AW109" i="9" l="1"/>
  <c r="BE102" i="9" l="1"/>
  <c r="BE91" i="9" l="1"/>
  <c r="AK60" i="9" l="1"/>
  <c r="AK51" i="9" l="1"/>
  <c r="AS61" i="9" l="1"/>
  <c r="AS60" i="9"/>
  <c r="AS59" i="9"/>
  <c r="AS58" i="9"/>
  <c r="AS57" i="9"/>
  <c r="AS56" i="9"/>
  <c r="BE98" i="9" l="1"/>
  <c r="AW105" i="9"/>
  <c r="BE105" i="9" s="1"/>
  <c r="BE88" i="9" l="1"/>
  <c r="AO101" i="9" l="1"/>
  <c r="AO82" i="9"/>
  <c r="BE82" i="9" s="1"/>
  <c r="BE87" i="9" l="1"/>
  <c r="AW104" i="9" l="1"/>
  <c r="AS55" i="9"/>
  <c r="BE101" i="9" l="1"/>
  <c r="BE97" i="9"/>
  <c r="BE83" i="9"/>
  <c r="AW100" i="9" l="1"/>
  <c r="AS53" i="9"/>
  <c r="AS50" i="9"/>
  <c r="BE109" i="9" l="1"/>
  <c r="BE108" i="9"/>
  <c r="BE107" i="9"/>
  <c r="BE96" i="9" l="1"/>
  <c r="BE104" i="9" s="1"/>
  <c r="BE94" i="9"/>
  <c r="BE100" i="9"/>
  <c r="BE86" i="9"/>
  <c r="BE85" i="9"/>
  <c r="U22" i="9" l="1"/>
  <c r="AS52" i="9" l="1"/>
  <c r="AS51" i="9"/>
</calcChain>
</file>

<file path=xl/sharedStrings.xml><?xml version="1.0" encoding="utf-8"?>
<sst xmlns="http://schemas.openxmlformats.org/spreadsheetml/2006/main" count="242" uniqueCount="163">
  <si>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</si>
  <si>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</si>
  <si>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</si>
  <si>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</si>
  <si>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</si>
  <si>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</si>
  <si>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</si>
  <si>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</si>
  <si>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</si>
  <si>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</si>
  <si>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</si>
  <si>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</si>
  <si>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</si>
  <si>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</si>
  <si>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</si>
  <si>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</si>
  <si>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</si>
  <si>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</si>
  <si>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</si>
  <si>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</si>
  <si>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</si>
  <si>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</si>
  <si>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</si>
  <si>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</si>
  <si>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</si>
  <si>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</si>
  <si>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</si>
  <si>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</si>
  <si>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</si>
  <si>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</si>
  <si>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</si>
  <si>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</si>
  <si>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</si>
  <si>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</si>
  <si>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</si>
  <si>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</si>
  <si>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</si>
  <si>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</si>
  <si>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</si>
  <si>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</si>
  <si>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</si>
  <si>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</si>
  <si>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</si>
  <si>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</si>
  <si>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</si>
  <si>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</si>
  <si>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</si>
  <si>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</si>
  <si>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</si>
  <si>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</si>
  <si>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</si>
  <si>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</si>
  <si>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</si>
  <si>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</si>
  <si>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</si>
  <si>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</si>
  <si>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</si>
  <si>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</si>
  <si>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</si>
  <si>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</si>
  <si>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</si>
  <si>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</si>
  <si>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</si>
  <si>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</si>
  <si>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</si>
  <si>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Z1</t>
  </si>
  <si>
    <t>од.</t>
  </si>
  <si>
    <t>продукту</t>
  </si>
  <si>
    <t>кількість</t>
  </si>
  <si>
    <t>ефективності</t>
  </si>
  <si>
    <t>якості</t>
  </si>
  <si>
    <t>відс.</t>
  </si>
  <si>
    <t>1100000</t>
  </si>
  <si>
    <t xml:space="preserve"> </t>
  </si>
  <si>
    <t>Управління молоді та спорту Хмельницької міської ради</t>
  </si>
  <si>
    <t>22771264</t>
  </si>
  <si>
    <t>гривень</t>
  </si>
  <si>
    <t>Управлiння молодi та спорту Хмельницької мiської ради</t>
  </si>
  <si>
    <t>1110000</t>
  </si>
  <si>
    <t xml:space="preserve"> розрахунок</t>
  </si>
  <si>
    <t>динаміка зростання власних коштів до показника попереднього року</t>
  </si>
  <si>
    <t>відсоток захищених статей видатків в структурі загальних обсягів видатків</t>
  </si>
  <si>
    <t>0810</t>
  </si>
  <si>
    <t>Підготовка спортивного резерву та підвищення рівня фізичної підготовленості дітей дитячо-юнацькими спортивними школами.</t>
  </si>
  <si>
    <t>Підготовка спортивного резерву та підвищення рівня фізичної підготовленості дітей дитячо-юнацькими спортивними школами</t>
  </si>
  <si>
    <t>зведення планів по мережі, штатах</t>
  </si>
  <si>
    <t>зведені кошториси</t>
  </si>
  <si>
    <t>штатний розпис, тарификація</t>
  </si>
  <si>
    <t>тарифікаційні списки</t>
  </si>
  <si>
    <t>обсяг витрат на придбання спортивного інвентаря</t>
  </si>
  <si>
    <t xml:space="preserve">        кошторис</t>
  </si>
  <si>
    <t xml:space="preserve">     журнал обліку_x000D_
          змагань</t>
  </si>
  <si>
    <t>розрахунки до кошторису</t>
  </si>
  <si>
    <t>середні витрати на утримання одного учня комунальної дитячо-юнацької спортивної школи</t>
  </si>
  <si>
    <t xml:space="preserve">          розрахунок</t>
  </si>
  <si>
    <t>динаміка кількості підготовлених у комунальних ДЮСШ майстрів спорту України/кандидатів у майстри спорту України; спортсменів-розрядників в порівнянні з минулим роком</t>
  </si>
  <si>
    <t>динаміка кількості учнів комунальної дитячо-юнацької спортивної школи, які здобули призові місця в регіональних спортивних змаганнях в порівнянні з минулим роком</t>
  </si>
  <si>
    <t>1115031</t>
  </si>
  <si>
    <t>Утримання та навчально-тренувальна робота комунальних дитячо-юнацьких спортивних шкіл</t>
  </si>
  <si>
    <t>5031</t>
  </si>
  <si>
    <t>грн</t>
  </si>
  <si>
    <t>Фінансове управління Хмельницької міської ради</t>
  </si>
  <si>
    <t>Начальник фінансового управління</t>
  </si>
  <si>
    <t>Сергій ЯМЧУК</t>
  </si>
  <si>
    <t>кількість учнів, що взяли участь у регіональних спортивних змаганнях</t>
  </si>
  <si>
    <t xml:space="preserve">кількість комунальних дитячо-юнацьких спортивних шкіл </t>
  </si>
  <si>
    <t xml:space="preserve">обсяг витрат на утримання комунальних дитячо-юнацьких спортивних шкіл </t>
  </si>
  <si>
    <t>у тому числі тренерів</t>
  </si>
  <si>
    <t>кількість учнів комунальних дитячо-юнацьких спортивних шкіл, в т.ч.</t>
  </si>
  <si>
    <t>середньомісячна заробітна плата працівника дитячо-юнацької спортивної школи</t>
  </si>
  <si>
    <t xml:space="preserve">штатна чисельність працівників комунальних дитячо-юнацьких спортивних шкіл, видатки на утримання яких здійснюються з бюджету  </t>
  </si>
  <si>
    <t>одиниць</t>
  </si>
  <si>
    <t>Створення належних умов для функціонування ДЮСШ</t>
  </si>
  <si>
    <t>Оновлення матеріально-технічної бази ДЮСШ</t>
  </si>
  <si>
    <t>Коригування проєктно-кошторисної  документації на об’єкт: Реконструкція футбольного поля під штучним покриттям Хмельницької дитячо-юнацької спортивної школи № 1 по вул.Спортивній,17 в м. Хмельницькому, в т.ч. експертиза.</t>
  </si>
  <si>
    <t>(Власне ім'я, ПРІЗВИЩЕ)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</si>
  <si>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2022-2026 роки (зі змінами)</t>
  </si>
  <si>
    <t>обсяг витрат на оздоровлення дітей у літніх спортивно-оздоровчих таборахз денним перебуванням</t>
  </si>
  <si>
    <t>середні витрати на оздоровлення однієї дитини у літніх спортивно-оздоровчих таборах з денним перебуванням</t>
  </si>
  <si>
    <t>розрахунок</t>
  </si>
  <si>
    <t>2256400000</t>
  </si>
  <si>
    <t>обсяг видатків на погашення кредиторської заборгованості за 2022 рік</t>
  </si>
  <si>
    <t xml:space="preserve"> кошторис</t>
  </si>
  <si>
    <t>Виготовлення проєктно-кошторисної документації на капітальний ремонт даху нежитлового приміщення площею 840,8 м.кв. по вул. Проскурівській, 66 у м. Хмельницькому та проведення експертизи для підготовки до опалювального сезону та заходи з енергозбереження</t>
  </si>
  <si>
    <t xml:space="preserve">кількість дітей, яких планується оздоровити у літніх спортивно-оздоровчих таборах з денним перебуванням </t>
  </si>
  <si>
    <r>
      <t>м</t>
    </r>
    <r>
      <rPr>
        <sz val="10"/>
        <rFont val="Calibri"/>
        <family val="2"/>
        <charset val="204"/>
      </rPr>
      <t>²</t>
    </r>
  </si>
  <si>
    <t>проєктно-кошторисна документація</t>
  </si>
  <si>
    <t>площа футбольного поля, на якому проводиться роботи з реконструкції</t>
  </si>
  <si>
    <t>середні витрати на 1 м²  виконання робіт по реконструкції футбольного поля</t>
  </si>
  <si>
    <t>Завершення робіт по об’єкту «Реконструкція футбольного поля під штучним покриттям Хмельницької дитячо-юнацької спортивної школи № 1 по вул. Спортивній, 17 в м. Хмельницькому»</t>
  </si>
  <si>
    <t xml:space="preserve">Проведення капітального ремонту гандбольного майданчика з заміною штучного покриття по вул. Проскурівська, 66 в м. Хмельницькому". </t>
  </si>
  <si>
    <t xml:space="preserve">Коригування проєктно-кошторисної документації на «Капітальний ремонт даху нежитлового приміщення площею 840,8 м. кв. по вул. Проскурівській, 66 у м. Хмельницькому та проведення експертизи для підготовки до опалювального сезону та заходи з енергозбереження» </t>
  </si>
  <si>
    <t>Капітальний ремонт даху нежитлового приміщення площею 840,8 м. кв. по вул. Проскурівській, 66 у м. Хмельницькому та проведення експертизи для підготовки до опалювального сезону та заходи з енергозбереження (коригування)</t>
  </si>
  <si>
    <t xml:space="preserve">Виготовлення проєктно-кошторисної документації, проведення експертизи та початок робіт на «Капітальний ремонт систем вентиляції нежитлового приміщення площею 840,8 м. кв. по вул. Проскурівській, 66 у м. Хмельницький» </t>
  </si>
  <si>
    <t xml:space="preserve">Виготовлення проєктно-кошторисної документації на об’єкт «Реконструкція баскетбольного майданчика по вул. Проскурівська, 66 в м. Хмельницькому», в тому числі вартість експертизи та авторського нагляду </t>
  </si>
  <si>
    <t xml:space="preserve">рівень готовності виконання робіт по по об'єкту  "Проведення капітального ремонту гандбольного майданчика з заміною штучного покриття по вул. Проскурівська, 66 в м. Хмельницькому". </t>
  </si>
  <si>
    <t>середня вартість одиниці придбаного спортивного обладнання та інвентарю для комунальних дитячо-юнацьких спортивних шкіл</t>
  </si>
  <si>
    <t>кількість придбаного спортивного обладнання та інвентарю для комунальних дитячо-юнацьких спортивних шкіл</t>
  </si>
  <si>
    <t>кошторис</t>
  </si>
  <si>
    <t>бюджетної програми місцевого бюджету на 2024  рік</t>
  </si>
  <si>
    <t>Начальник управління молоді та спорту</t>
  </si>
  <si>
    <t>Василь ГОЛОВАТЮК</t>
  </si>
  <si>
    <t>обсяг витрат по об'єкту "Реконструкція футбольного поля під штучним покриттям Хмельницької дитячо-юнацької спортивної школи №1 по вул.Спортивній,17 в м. Хмельницькому" (коригування)</t>
  </si>
  <si>
    <t>рівень завершення робіт по об’єкту «Реконструкція футбольного поля під штучним покриттям Хмельницької дитячо-юнацької спортивної школи № 1 по вул. Спортивній, 17 в м. Хмельницькому» (коригування)</t>
  </si>
  <si>
    <t xml:space="preserve">обсяг витрат по об'єкту: Будівництво зовнішніх мереж водопостачання і водовідведення котельні веслувальної бази Хмельницької дитячо-спортивної школи №4 по вул. Паркова, 4 в м. Хмельницький.  </t>
  </si>
  <si>
    <t xml:space="preserve">обсяг витрат по об"єкту: Капітальний ремонт гандбольного майданчика по вул. Проскурівська, 66 в м. Хмельницькому </t>
  </si>
  <si>
    <t xml:space="preserve">обсяг витрат для завершення робіт на об’єкті: "Капітальний ремонт даху нежитлового приміщення площею 840,8 м.кв. по вул. Проскурівській, 66 у м. Хмельницькому та проведення експертизи для підготовки до опалювального сезону та заходи з енергозбереження" (коригування) </t>
  </si>
  <si>
    <t xml:space="preserve">рівень завершення робіт по об’єкту: "Будівництво зовнішніх мереж водопостачання і водовідведення котельні веслувальної бази Хмельницької дитячо-спортивної школи №4 по вул. Паркова, 4 в м. Хмельницький".  </t>
  </si>
  <si>
    <t xml:space="preserve">рівень завершення робіт по об’єкту: "Капітальний ремонт даху нежитлового приміщення площею 840,8 м.кв. по вул. Проскурівській, 66 у м. Хмельницькому та проведення експертизи для підготовки до опалювального сезону та заходи з енергозбереження" (коригування) </t>
  </si>
  <si>
    <t xml:space="preserve">Завершення робіт на об’єкті: "Капітальний ремонт даху нежитлового приміщення площею 840,8 м.кв. по вул. Проскурівській, 66 у м. Хмельницькому та проведення експертизи для підготовки до опалювального сезону та заходи з енергозбереження" (коригування)       </t>
  </si>
  <si>
    <t>забезпечення підготовки спортсменів резервного спорту та участі спортсменів у відповідних змаганнях, розвитку здібностей вихованців дитячо-юнацьких спортивних шкіл в обраному виді спорту, створення умов для фізичного розвитку, збереження та підтримка в належному технічному стані існуючої мережі комунальних спортивних споруд та спортивних споруд  громадських організацій фізкультурно-спортивної спрямованості, забезпечення їх ефективного використання для проведення спортивних заходів; сприяння процесу відновлення та реабілітації ветеранів/ветеранок та військовослужбовців, які отримали поранення, травми або захворювання під час, або внаслідок виконання службових обов’язків в зоні бойових дій.</t>
  </si>
  <si>
    <t>Розвиток та популяризації спорту як дієвого засобу реабілітації серед поранених захисників та захисниць внаслідок виконання службових обов’язків в зоні бойових дій.</t>
  </si>
  <si>
    <t>обсяг витрат на реалізацію громадського проекту "Нескорені"</t>
  </si>
  <si>
    <t>кількість придбаного спортивного обладнання та інвентаря для реалізації громадського проекту  "Нескорені"</t>
  </si>
  <si>
    <t>середня вартість одиниці придбаного спортивного обладнання та інвентарю для  реалізації громадського проекту  "Нескорені"</t>
  </si>
  <si>
    <t>рівень освоєння коштів щодо реалізації громадського проекту "Нескорені"</t>
  </si>
  <si>
    <t>Програми бюджетування за участі громадськості (Бюджет участі) Хмельницької міської територіальної громади на 2024-2026 роки</t>
  </si>
  <si>
    <t>Виконання заходів Програми бюджетування за участі громадськості (Бюджет участі) Хмельницької міської територіальної громади на 2024-2026 роки (зі змінами) на реалізацію громадського проекту "Нескорені"</t>
  </si>
  <si>
    <t xml:space="preserve">«Реконструкція футбольного поля під штучним покриттям Хмельницької дитячо-юнацької спортивної школи №1 по вул. Спортивній, 17 в м. Хмельницькому» </t>
  </si>
  <si>
    <t xml:space="preserve"> Конституція України;  Бюджетний кодекс; Закон «Про місцеве самоврядування в Україні», “Про сприяння соціальному становленню та розвитку молоді в Україні”;  наказ МФУ від 26.08.2014 року №836; Комплексна Програма реалізації молодіжної політики та розвитку фізичної культури і спорту в Хмельницькій міській територіальній громаді на 2022 - 2026 роки (зі змінами), рішення сесії Хмельницької міської ради від 21.12.2023 року №15 "Про бюджет Хмельницької міської територіальної громади на 2024 рік"; рішення сесії  Хмельницької  міської ради від 13.03.2024 року №13 «Про внесення змін до бюджету Хмельницької міської територіальної громади на 2024 рік», рішення сесії  Хмельницької  міської ради від 22.05.2024 року №6 «Про внесення змін до бюджету Хмельницької міської територіальної громади на 2024 рік»; Програма бюджетування за участі громадськості (Бюджет участі) Хмельницької міської територіальної громади на 2024-2026 роки (зі змінами), рішення сесії  Хмельницької  міської ради від  16.08.2024 року №6 «Про внесення змін до бюджету Хмельницької міської територіальної громади на 2024 рік».</t>
  </si>
  <si>
    <t>16-а</t>
  </si>
  <si>
    <t>Наказ  від    22.08.2024 р.</t>
  </si>
  <si>
    <t xml:space="preserve">    22.08.2024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</si>
</sst>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7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0"/>
      <name val="Times New Roman"/>
      <family val="1"/>
    </font>
    <font>
      <sz val="8"/>
      <name val="Times New Roman"/>
      <family val="1"/>
    </font>
    <font>
      <sz val="11"/>
      <name val="Arial Cyr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Calibri"/>
      <family val="2"/>
      <charset val="204"/>
    </font>
    <font>
      <sz val="12"/>
      <name val="Times New Roman"/>
      <family val="1"/>
    </font>
    <font>
      <sz val="8"/>
      <name val="Arial Cyr"/>
      <charset val="204"/>
    </font>
    <font>
      <b/>
      <sz val="8"/>
      <name val="Times New Roman"/>
      <family val="1"/>
      <charset val="204"/>
    </font>
    <font>
      <b/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3">
    <xf numFmtId="0" fontId="0" fillId="0" borderId="0" xfId="0"/>
    <xf numFmtId="0" fontId="2" fillId="0" borderId="0" xfId="0" applyFont="1"/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11" fillId="0" borderId="0" xfId="0" applyFont="1" applyBorder="1" applyAlignment="1"/>
    <xf numFmtId="0" fontId="18" fillId="0" borderId="0" xfId="0" applyFont="1"/>
    <xf numFmtId="0" fontId="2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/>
    <xf numFmtId="0" fontId="8" fillId="0" borderId="0" xfId="0" applyFont="1" applyFill="1"/>
    <xf numFmtId="0" fontId="2" fillId="0" borderId="0" xfId="0" applyFont="1" applyFill="1"/>
    <xf numFmtId="0" fontId="7" fillId="0" borderId="0" xfId="0" applyFont="1"/>
    <xf numFmtId="0" fontId="7" fillId="0" borderId="8" xfId="0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0" fontId="7" fillId="0" borderId="10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left" vertical="center" wrapText="1"/>
    </xf>
    <xf numFmtId="0" fontId="2" fillId="0" borderId="9" xfId="0" applyNumberFormat="1" applyFont="1" applyFill="1" applyBorder="1" applyAlignment="1">
      <alignment horizontal="left" vertical="center" wrapText="1"/>
    </xf>
    <xf numFmtId="0" fontId="2" fillId="0" borderId="10" xfId="0" applyNumberFormat="1" applyFont="1" applyFill="1" applyBorder="1" applyAlignment="1">
      <alignment horizontal="left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3" fontId="2" fillId="0" borderId="8" xfId="0" applyNumberFormat="1" applyFont="1" applyFill="1" applyBorder="1" applyAlignment="1">
      <alignment horizontal="center" vertical="center" wrapText="1"/>
    </xf>
    <xf numFmtId="3" fontId="2" fillId="0" borderId="9" xfId="0" applyNumberFormat="1" applyFont="1" applyFill="1" applyBorder="1" applyAlignment="1">
      <alignment horizontal="center" vertical="center" wrapText="1"/>
    </xf>
    <xf numFmtId="3" fontId="2" fillId="0" borderId="10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25" fillId="0" borderId="8" xfId="0" applyNumberFormat="1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3" fontId="8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left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3" fontId="6" fillId="0" borderId="8" xfId="0" applyNumberFormat="1" applyFont="1" applyBorder="1" applyAlignment="1">
      <alignment horizontal="center" vertical="center" wrapText="1"/>
    </xf>
    <xf numFmtId="3" fontId="6" fillId="0" borderId="9" xfId="0" applyNumberFormat="1" applyFont="1" applyBorder="1" applyAlignment="1">
      <alignment horizontal="center" vertical="center" wrapText="1"/>
    </xf>
    <xf numFmtId="3" fontId="6" fillId="0" borderId="10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3" fontId="20" fillId="0" borderId="5" xfId="0" applyNumberFormat="1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left" vertical="top" wrapText="1"/>
    </xf>
    <xf numFmtId="0" fontId="16" fillId="0" borderId="9" xfId="0" applyFont="1" applyFill="1" applyBorder="1" applyAlignment="1">
      <alignment horizontal="left" vertical="top" wrapText="1"/>
    </xf>
    <xf numFmtId="0" fontId="16" fillId="0" borderId="10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0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7" fillId="0" borderId="9" xfId="0" quotePrefix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/>
    </xf>
    <xf numFmtId="0" fontId="2" fillId="0" borderId="0" xfId="0" applyFont="1" applyAlignment="1">
      <alignment vertical="center" wrapText="1"/>
    </xf>
    <xf numFmtId="0" fontId="2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3" fillId="0" borderId="4" xfId="0" quotePrefix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2" fillId="0" borderId="4" xfId="0" quotePrefix="1" applyFont="1" applyBorder="1" applyAlignment="1">
      <alignment horizontal="left" vertical="top" wrapText="1"/>
    </xf>
    <xf numFmtId="0" fontId="13" fillId="0" borderId="4" xfId="0" quotePrefix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3" fontId="9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14" fontId="11" fillId="0" borderId="4" xfId="0" applyNumberFormat="1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6" fillId="0" borderId="4" xfId="0" quotePrefix="1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NumberFormat="1" applyFont="1" applyBorder="1" applyAlignment="1">
      <alignment horizontal="left" vertical="center" wrapText="1"/>
    </xf>
    <xf numFmtId="0" fontId="6" fillId="0" borderId="9" xfId="0" applyNumberFormat="1" applyFont="1" applyBorder="1" applyAlignment="1">
      <alignment horizontal="left" vertical="center" wrapText="1"/>
    </xf>
    <xf numFmtId="0" fontId="6" fillId="0" borderId="10" xfId="0" applyNumberFormat="1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164" fontId="2" fillId="0" borderId="5" xfId="0" applyNumberFormat="1" applyFont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center" vertical="center" wrapText="1"/>
    </xf>
    <xf numFmtId="0" fontId="2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center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8" xfId="0" applyNumberFormat="1" applyFont="1" applyFill="1" applyBorder="1" applyAlignment="1">
      <alignment horizontal="left" vertical="center" wrapText="1"/>
    </xf>
    <xf numFmtId="0" fontId="2" fillId="2" borderId="9" xfId="0" applyNumberFormat="1" applyFont="1" applyFill="1" applyBorder="1" applyAlignment="1">
      <alignment horizontal="left" vertical="center" wrapText="1"/>
    </xf>
    <xf numFmtId="0" fontId="2" fillId="2" borderId="10" xfId="0" applyNumberFormat="1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0" fontId="7" fillId="2" borderId="8" xfId="0" applyNumberFormat="1" applyFont="1" applyFill="1" applyBorder="1" applyAlignment="1">
      <alignment horizontal="center" vertical="center" wrapText="1"/>
    </xf>
    <xf numFmtId="0" fontId="7" fillId="2" borderId="9" xfId="0" applyNumberFormat="1" applyFont="1" applyFill="1" applyBorder="1" applyAlignment="1">
      <alignment horizontal="center" vertical="center" wrapText="1"/>
    </xf>
    <xf numFmtId="0" fontId="7" fillId="2" borderId="10" xfId="0" applyNumberFormat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16" fillId="0" borderId="10" xfId="0" applyFont="1" applyFill="1" applyBorder="1" applyAlignment="1">
      <alignment horizontal="left" vertical="center" wrapText="1"/>
    </xf>
  </cellXfs>
  <cellStyles count="1">
    <cellStyle name="Звичайний" xfId="0" builtinId="0"/>
  </cellStyles>
  <dxfs count="5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28"/>
  <sheetViews>
    <sheetView tabSelected="1" zoomScaleNormal="100" zoomScaleSheetLayoutView="100" workbookViewId="0">
      <selection activeCell="AO100" sqref="AO100:AV100"/>
    </sheetView>
  </sheetViews>
  <sheetFormatPr defaultColWidth="9.140625" defaultRowHeight="12.75" x14ac:dyDescent="0.2"/>
  <cols>
    <col min="1" max="26" width="2.85546875" style="1" customWidth="1"/>
    <col min="27" max="27" width="5.42578125" style="1" customWidth="1"/>
    <col min="28" max="39" width="2.85546875" style="1" customWidth="1"/>
    <col min="40" max="40" width="0.5703125" style="1" customWidth="1"/>
    <col min="4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9" t="s">
        <v>35</v>
      </c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109"/>
      <c r="BE1" s="109"/>
      <c r="BF1" s="109"/>
      <c r="BG1" s="109"/>
      <c r="BH1" s="109"/>
      <c r="BI1" s="109"/>
      <c r="BJ1" s="109"/>
      <c r="BK1" s="109"/>
      <c r="BL1" s="109"/>
    </row>
    <row r="2" spans="1:77" ht="15.95" customHeight="1" x14ac:dyDescent="0.2">
      <c r="AO2" s="110" t="s">
        <v>0</v>
      </c>
      <c r="AP2" s="110"/>
      <c r="AQ2" s="110"/>
      <c r="AR2" s="110"/>
      <c r="AS2" s="110"/>
      <c r="AT2" s="110"/>
      <c r="AU2" s="110"/>
      <c r="AV2" s="110"/>
      <c r="AW2" s="110"/>
      <c r="AX2" s="110"/>
      <c r="AY2" s="110"/>
      <c r="AZ2" s="110"/>
      <c r="BA2" s="110"/>
      <c r="BB2" s="110"/>
      <c r="BC2" s="110"/>
      <c r="BD2" s="110"/>
      <c r="BE2" s="110"/>
      <c r="BF2" s="110"/>
      <c r="BG2" s="110"/>
      <c r="BH2" s="110"/>
      <c r="BI2" s="110"/>
      <c r="BJ2" s="110"/>
      <c r="BK2" s="110"/>
      <c r="BL2" s="110"/>
    </row>
    <row r="3" spans="1:77" ht="15" hidden="1" customHeight="1" x14ac:dyDescent="0.2">
      <c r="AO3" s="111" t="s">
        <v>73</v>
      </c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</row>
    <row r="4" spans="1:77" ht="16.5" customHeight="1" x14ac:dyDescent="0.2">
      <c r="AO4" s="113" t="s">
        <v>74</v>
      </c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</row>
    <row r="5" spans="1:77" ht="9" customHeight="1" x14ac:dyDescent="0.2">
      <c r="AO5" s="115" t="s">
        <v>20</v>
      </c>
      <c r="AP5" s="115"/>
      <c r="AQ5" s="115"/>
      <c r="AR5" s="115"/>
      <c r="AS5" s="115"/>
      <c r="AT5" s="115"/>
      <c r="AU5" s="115"/>
      <c r="AV5" s="115"/>
      <c r="AW5" s="115"/>
      <c r="AX5" s="115"/>
      <c r="AY5" s="115"/>
      <c r="AZ5" s="115"/>
      <c r="BA5" s="115"/>
      <c r="BB5" s="115"/>
      <c r="BC5" s="115"/>
      <c r="BD5" s="115"/>
      <c r="BE5" s="115"/>
      <c r="BF5" s="115"/>
      <c r="BG5" s="115"/>
      <c r="BH5" s="115"/>
      <c r="BI5" s="115"/>
      <c r="BJ5" s="115"/>
      <c r="BK5" s="115"/>
      <c r="BL5" s="115"/>
    </row>
    <row r="6" spans="1:77" ht="7.5" customHeight="1" x14ac:dyDescent="0.2"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6"/>
      <c r="BB6" s="116"/>
      <c r="BC6" s="116"/>
      <c r="BD6" s="116"/>
      <c r="BE6" s="116"/>
      <c r="BF6" s="116"/>
    </row>
    <row r="7" spans="1:77" ht="12.95" customHeight="1" x14ac:dyDescent="0.2">
      <c r="AO7" s="117" t="s">
        <v>161</v>
      </c>
      <c r="AP7" s="112"/>
      <c r="AQ7" s="112"/>
      <c r="AR7" s="112"/>
      <c r="AS7" s="112"/>
      <c r="AT7" s="112"/>
      <c r="AU7" s="112"/>
      <c r="AV7" s="1" t="s">
        <v>62</v>
      </c>
      <c r="AW7" s="117" t="s">
        <v>160</v>
      </c>
      <c r="AX7" s="112"/>
      <c r="AY7" s="112"/>
      <c r="AZ7" s="112"/>
      <c r="BA7" s="112"/>
      <c r="BB7" s="112"/>
      <c r="BC7" s="112"/>
      <c r="BD7" s="112"/>
      <c r="BE7" s="112"/>
      <c r="BF7" s="112"/>
    </row>
    <row r="8" spans="1:77" x14ac:dyDescent="0.2">
      <c r="AO8" s="31"/>
      <c r="AP8" s="31"/>
      <c r="AQ8" s="31"/>
      <c r="AR8" s="31"/>
      <c r="AS8" s="31"/>
      <c r="AT8" s="31"/>
      <c r="AU8" s="31"/>
      <c r="AW8" s="18"/>
      <c r="AX8" s="18"/>
      <c r="AY8" s="18"/>
      <c r="AZ8" s="18"/>
      <c r="BA8" s="18"/>
      <c r="BB8" s="18"/>
      <c r="BC8" s="18"/>
      <c r="BD8" s="18"/>
      <c r="BE8" s="18"/>
      <c r="BF8" s="18"/>
    </row>
    <row r="9" spans="1:77" hidden="1" x14ac:dyDescent="0.2"/>
    <row r="10" spans="1:77" ht="15.75" customHeight="1" x14ac:dyDescent="0.2">
      <c r="A10" s="118" t="s">
        <v>21</v>
      </c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</row>
    <row r="11" spans="1:77" ht="15.75" customHeight="1" x14ac:dyDescent="0.2">
      <c r="A11" s="118" t="s">
        <v>139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118"/>
      <c r="BJ11" s="118"/>
      <c r="BK11" s="118"/>
      <c r="BL11" s="118"/>
    </row>
    <row r="12" spans="1:77" ht="6" customHeight="1" x14ac:dyDescent="0.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</row>
    <row r="13" spans="1:77" customFormat="1" ht="14.25" customHeight="1" x14ac:dyDescent="0.2">
      <c r="A13" s="19" t="s">
        <v>52</v>
      </c>
      <c r="B13" s="119" t="s">
        <v>72</v>
      </c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28"/>
      <c r="N13" s="121" t="s">
        <v>74</v>
      </c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29"/>
      <c r="AU13" s="119" t="s">
        <v>75</v>
      </c>
      <c r="AV13" s="120"/>
      <c r="AW13" s="120"/>
      <c r="AX13" s="120"/>
      <c r="AY13" s="120"/>
      <c r="AZ13" s="120"/>
      <c r="BA13" s="120"/>
      <c r="BB13" s="120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124" t="s">
        <v>55</v>
      </c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27"/>
      <c r="N14" s="143" t="s">
        <v>61</v>
      </c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  <c r="AM14" s="143"/>
      <c r="AN14" s="143"/>
      <c r="AO14" s="143"/>
      <c r="AP14" s="143"/>
      <c r="AQ14" s="143"/>
      <c r="AR14" s="143"/>
      <c r="AS14" s="143"/>
      <c r="AT14" s="27"/>
      <c r="AU14" s="124" t="s">
        <v>54</v>
      </c>
      <c r="AV14" s="124"/>
      <c r="AW14" s="124"/>
      <c r="AX14" s="124"/>
      <c r="AY14" s="124"/>
      <c r="AZ14" s="124"/>
      <c r="BA14" s="124"/>
      <c r="BB14" s="124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ht="9" customHeight="1" x14ac:dyDescent="0.2">
      <c r="BE15" s="23"/>
      <c r="BF15" s="23"/>
      <c r="BG15" s="23"/>
      <c r="BH15" s="23"/>
      <c r="BI15" s="23"/>
      <c r="BJ15" s="23"/>
      <c r="BK15" s="23"/>
      <c r="BL15" s="23"/>
    </row>
    <row r="16" spans="1:77" customFormat="1" ht="14.1" customHeight="1" x14ac:dyDescent="0.2">
      <c r="A16" s="30" t="s">
        <v>4</v>
      </c>
      <c r="B16" s="119" t="s">
        <v>78</v>
      </c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28"/>
      <c r="N16" s="121" t="s">
        <v>77</v>
      </c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29"/>
      <c r="AU16" s="119" t="s">
        <v>75</v>
      </c>
      <c r="AV16" s="120"/>
      <c r="AW16" s="120"/>
      <c r="AX16" s="120"/>
      <c r="AY16" s="120"/>
      <c r="AZ16" s="120"/>
      <c r="BA16" s="120"/>
      <c r="BB16" s="120"/>
      <c r="BC16" s="20"/>
      <c r="BD16" s="20"/>
      <c r="BE16" s="20"/>
      <c r="BF16" s="20"/>
      <c r="BG16" s="20"/>
      <c r="BH16" s="20"/>
      <c r="BI16" s="20"/>
      <c r="BJ16" s="20"/>
      <c r="BK16" s="20"/>
      <c r="BL16" s="21"/>
      <c r="BM16" s="24"/>
      <c r="BN16" s="24"/>
      <c r="BO16" s="24"/>
      <c r="BP16" s="20"/>
      <c r="BQ16" s="20"/>
      <c r="BR16" s="20"/>
      <c r="BS16" s="20"/>
      <c r="BT16" s="20"/>
      <c r="BU16" s="20"/>
      <c r="BV16" s="20"/>
      <c r="BW16" s="20"/>
    </row>
    <row r="17" spans="1:79" customFormat="1" ht="24" customHeight="1" x14ac:dyDescent="0.2">
      <c r="A17" s="26"/>
      <c r="B17" s="124" t="s">
        <v>55</v>
      </c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27"/>
      <c r="N17" s="143" t="s">
        <v>60</v>
      </c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43"/>
      <c r="AB17" s="143"/>
      <c r="AC17" s="143"/>
      <c r="AD17" s="143"/>
      <c r="AE17" s="143"/>
      <c r="AF17" s="143"/>
      <c r="AG17" s="143"/>
      <c r="AH17" s="143"/>
      <c r="AI17" s="143"/>
      <c r="AJ17" s="143"/>
      <c r="AK17" s="143"/>
      <c r="AL17" s="143"/>
      <c r="AM17" s="143"/>
      <c r="AN17" s="143"/>
      <c r="AO17" s="143"/>
      <c r="AP17" s="143"/>
      <c r="AQ17" s="143"/>
      <c r="AR17" s="143"/>
      <c r="AS17" s="143"/>
      <c r="AT17" s="27"/>
      <c r="AU17" s="124" t="s">
        <v>54</v>
      </c>
      <c r="AV17" s="124"/>
      <c r="AW17" s="124"/>
      <c r="AX17" s="124"/>
      <c r="AY17" s="124"/>
      <c r="AZ17" s="124"/>
      <c r="BA17" s="124"/>
      <c r="BB17" s="124"/>
      <c r="BC17" s="22"/>
      <c r="BD17" s="22"/>
      <c r="BE17" s="22"/>
      <c r="BF17" s="22"/>
      <c r="BG17" s="22"/>
      <c r="BH17" s="22"/>
      <c r="BI17" s="22"/>
      <c r="BJ17" s="22"/>
      <c r="BK17" s="25"/>
      <c r="BL17" s="22"/>
      <c r="BM17" s="24"/>
      <c r="BN17" s="24"/>
      <c r="BO17" s="24"/>
      <c r="BP17" s="22"/>
      <c r="BQ17" s="22"/>
      <c r="BR17" s="22"/>
      <c r="BS17" s="22"/>
      <c r="BT17" s="22"/>
      <c r="BU17" s="22"/>
      <c r="BV17" s="22"/>
      <c r="BW17" s="22"/>
    </row>
    <row r="18" spans="1:79" customFormat="1" ht="9" customHeight="1" x14ac:dyDescent="0.2"/>
    <row r="19" spans="1:79" customFormat="1" ht="27.95" customHeight="1" x14ac:dyDescent="0.2">
      <c r="A19" s="19" t="s">
        <v>53</v>
      </c>
      <c r="B19" s="119" t="s">
        <v>97</v>
      </c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N19" s="119" t="s">
        <v>99</v>
      </c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20"/>
      <c r="AA19" s="119" t="s">
        <v>82</v>
      </c>
      <c r="AB19" s="120"/>
      <c r="AC19" s="120"/>
      <c r="AD19" s="120"/>
      <c r="AE19" s="120"/>
      <c r="AF19" s="120"/>
      <c r="AG19" s="120"/>
      <c r="AH19" s="120"/>
      <c r="AI19" s="120"/>
      <c r="AJ19" s="20"/>
      <c r="AK19" s="146" t="s">
        <v>98</v>
      </c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20"/>
      <c r="BE19" s="122" t="s">
        <v>120</v>
      </c>
      <c r="BF19" s="123"/>
      <c r="BG19" s="123"/>
      <c r="BH19" s="123"/>
      <c r="BI19" s="123"/>
      <c r="BJ19" s="123"/>
      <c r="BK19" s="123"/>
      <c r="BL19" s="123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</row>
    <row r="20" spans="1:79" customFormat="1" ht="25.5" customHeight="1" x14ac:dyDescent="0.2">
      <c r="B20" s="124" t="s">
        <v>55</v>
      </c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N20" s="124" t="s">
        <v>56</v>
      </c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22"/>
      <c r="AA20" s="144" t="s">
        <v>57</v>
      </c>
      <c r="AB20" s="144"/>
      <c r="AC20" s="144"/>
      <c r="AD20" s="144"/>
      <c r="AE20" s="144"/>
      <c r="AF20" s="144"/>
      <c r="AG20" s="144"/>
      <c r="AH20" s="144"/>
      <c r="AI20" s="144"/>
      <c r="AJ20" s="22"/>
      <c r="AK20" s="145" t="s">
        <v>58</v>
      </c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45"/>
      <c r="BA20" s="145"/>
      <c r="BB20" s="145"/>
      <c r="BC20" s="145"/>
      <c r="BD20" s="22"/>
      <c r="BE20" s="124" t="s">
        <v>59</v>
      </c>
      <c r="BF20" s="124"/>
      <c r="BG20" s="124"/>
      <c r="BH20" s="124"/>
      <c r="BI20" s="124"/>
      <c r="BJ20" s="124"/>
      <c r="BK20" s="124"/>
      <c r="BL20" s="124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</row>
    <row r="21" spans="1:79" ht="6.75" customHeight="1" x14ac:dyDescent="0.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</row>
    <row r="22" spans="1:79" ht="24.95" customHeight="1" x14ac:dyDescent="0.2">
      <c r="A22" s="130" t="s">
        <v>50</v>
      </c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1">
        <f>AS22+I23</f>
        <v>69487919</v>
      </c>
      <c r="V22" s="131"/>
      <c r="W22" s="131"/>
      <c r="X22" s="131"/>
      <c r="Y22" s="131"/>
      <c r="Z22" s="131"/>
      <c r="AA22" s="131"/>
      <c r="AB22" s="131"/>
      <c r="AC22" s="131"/>
      <c r="AD22" s="131"/>
      <c r="AE22" s="132" t="s">
        <v>51</v>
      </c>
      <c r="AF22" s="132"/>
      <c r="AG22" s="132"/>
      <c r="AH22" s="132"/>
      <c r="AI22" s="132"/>
      <c r="AJ22" s="132"/>
      <c r="AK22" s="132"/>
      <c r="AL22" s="132"/>
      <c r="AM22" s="132"/>
      <c r="AN22" s="132"/>
      <c r="AO22" s="132"/>
      <c r="AP22" s="132"/>
      <c r="AQ22" s="132"/>
      <c r="AR22" s="132"/>
      <c r="AS22" s="131">
        <f>63565171+70460+571809+356600+519426</f>
        <v>65083466</v>
      </c>
      <c r="AT22" s="131"/>
      <c r="AU22" s="131"/>
      <c r="AV22" s="131"/>
      <c r="AW22" s="131"/>
      <c r="AX22" s="131"/>
      <c r="AY22" s="131"/>
      <c r="AZ22" s="131"/>
      <c r="BA22" s="131"/>
      <c r="BB22" s="131"/>
      <c r="BC22" s="131"/>
      <c r="BD22" s="133" t="s">
        <v>23</v>
      </c>
      <c r="BE22" s="133"/>
      <c r="BF22" s="133"/>
      <c r="BG22" s="133"/>
      <c r="BH22" s="133"/>
      <c r="BI22" s="133"/>
      <c r="BJ22" s="133"/>
      <c r="BK22" s="133"/>
      <c r="BL22" s="133"/>
    </row>
    <row r="23" spans="1:79" ht="24.95" customHeight="1" x14ac:dyDescent="0.2">
      <c r="A23" s="133" t="s">
        <v>22</v>
      </c>
      <c r="B23" s="133"/>
      <c r="C23" s="133"/>
      <c r="D23" s="133"/>
      <c r="E23" s="133"/>
      <c r="F23" s="133"/>
      <c r="G23" s="133"/>
      <c r="H23" s="133"/>
      <c r="I23" s="131">
        <f>2442242+71064+1747146+144001</f>
        <v>4404453</v>
      </c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3" t="s">
        <v>24</v>
      </c>
      <c r="U23" s="133"/>
      <c r="V23" s="133"/>
      <c r="W23" s="133"/>
      <c r="X23" s="9"/>
      <c r="Y23" s="9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10"/>
      <c r="AO23" s="10"/>
      <c r="AP23" s="10"/>
      <c r="AQ23" s="10"/>
      <c r="AR23" s="10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10"/>
      <c r="BE23" s="10"/>
      <c r="BF23" s="10"/>
      <c r="BG23" s="10"/>
      <c r="BH23" s="10"/>
      <c r="BI23" s="10"/>
      <c r="BJ23" s="6"/>
      <c r="BK23" s="6"/>
      <c r="BL23" s="6"/>
    </row>
    <row r="24" spans="1:79" ht="12.75" customHeight="1" x14ac:dyDescent="0.2">
      <c r="A24" s="5"/>
      <c r="B24" s="5"/>
      <c r="C24" s="5"/>
      <c r="D24" s="5"/>
      <c r="E24" s="5"/>
      <c r="F24" s="5"/>
      <c r="G24" s="5"/>
      <c r="H24" s="5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5"/>
      <c r="U24" s="5"/>
      <c r="V24" s="5"/>
      <c r="W24" s="5"/>
      <c r="X24" s="9"/>
      <c r="Y24" s="9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10"/>
      <c r="AO24" s="10"/>
      <c r="AP24" s="10"/>
      <c r="AQ24" s="10"/>
      <c r="AR24" s="10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10"/>
      <c r="BE24" s="10"/>
      <c r="BF24" s="10"/>
      <c r="BG24" s="10"/>
      <c r="BH24" s="10"/>
      <c r="BI24" s="10"/>
      <c r="BJ24" s="6"/>
      <c r="BK24" s="6"/>
      <c r="BL24" s="6"/>
    </row>
    <row r="25" spans="1:79" ht="15.75" customHeight="1" x14ac:dyDescent="0.2">
      <c r="A25" s="110" t="s">
        <v>37</v>
      </c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  <c r="AR25" s="110"/>
      <c r="AS25" s="110"/>
      <c r="AT25" s="110"/>
      <c r="AU25" s="110"/>
      <c r="AV25" s="110"/>
      <c r="AW25" s="110"/>
      <c r="AX25" s="110"/>
      <c r="AY25" s="110"/>
      <c r="AZ25" s="110"/>
      <c r="BA25" s="110"/>
      <c r="BB25" s="110"/>
      <c r="BC25" s="110"/>
      <c r="BD25" s="110"/>
      <c r="BE25" s="110"/>
      <c r="BF25" s="110"/>
      <c r="BG25" s="110"/>
      <c r="BH25" s="110"/>
      <c r="BI25" s="110"/>
      <c r="BJ25" s="110"/>
      <c r="BK25" s="110"/>
      <c r="BL25" s="110"/>
    </row>
    <row r="26" spans="1:79" s="34" customFormat="1" ht="94.5" customHeight="1" x14ac:dyDescent="0.2">
      <c r="A26" s="147" t="s">
        <v>159</v>
      </c>
      <c r="B26" s="148"/>
      <c r="C26" s="148"/>
      <c r="D26" s="148"/>
      <c r="E26" s="148"/>
      <c r="F26" s="148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  <c r="BI26" s="148"/>
      <c r="BJ26" s="148"/>
      <c r="BK26" s="148"/>
      <c r="BL26" s="148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133" t="s">
        <v>36</v>
      </c>
      <c r="B28" s="133"/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X28" s="133"/>
      <c r="Y28" s="133"/>
      <c r="Z28" s="133"/>
      <c r="AA28" s="133"/>
      <c r="AB28" s="133"/>
      <c r="AC28" s="133"/>
      <c r="AD28" s="133"/>
      <c r="AE28" s="133"/>
      <c r="AF28" s="133"/>
      <c r="AG28" s="133"/>
      <c r="AH28" s="133"/>
      <c r="AI28" s="133"/>
      <c r="AJ28" s="133"/>
      <c r="AK28" s="133"/>
      <c r="AL28" s="133"/>
      <c r="AM28" s="133"/>
      <c r="AN28" s="133"/>
      <c r="AO28" s="133"/>
      <c r="AP28" s="133"/>
      <c r="AQ28" s="133"/>
      <c r="AR28" s="133"/>
      <c r="AS28" s="133"/>
      <c r="AT28" s="133"/>
      <c r="AU28" s="133"/>
      <c r="AV28" s="133"/>
      <c r="AW28" s="133"/>
      <c r="AX28" s="133"/>
      <c r="AY28" s="133"/>
      <c r="AZ28" s="133"/>
      <c r="BA28" s="133"/>
      <c r="BB28" s="133"/>
      <c r="BC28" s="133"/>
      <c r="BD28" s="133"/>
      <c r="BE28" s="133"/>
      <c r="BF28" s="133"/>
      <c r="BG28" s="133"/>
      <c r="BH28" s="133"/>
      <c r="BI28" s="133"/>
      <c r="BJ28" s="133"/>
      <c r="BK28" s="133"/>
      <c r="BL28" s="133"/>
    </row>
    <row r="29" spans="1:79" ht="21.6" customHeight="1" x14ac:dyDescent="0.2">
      <c r="A29" s="149" t="s">
        <v>28</v>
      </c>
      <c r="B29" s="149"/>
      <c r="C29" s="149"/>
      <c r="D29" s="149"/>
      <c r="E29" s="149"/>
      <c r="F29" s="149"/>
      <c r="G29" s="125" t="s">
        <v>40</v>
      </c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  <c r="AJ29" s="126"/>
      <c r="AK29" s="126"/>
      <c r="AL29" s="126"/>
      <c r="AM29" s="126"/>
      <c r="AN29" s="126"/>
      <c r="AO29" s="126"/>
      <c r="AP29" s="126"/>
      <c r="AQ29" s="126"/>
      <c r="AR29" s="126"/>
      <c r="AS29" s="126"/>
      <c r="AT29" s="126"/>
      <c r="AU29" s="126"/>
      <c r="AV29" s="126"/>
      <c r="AW29" s="126"/>
      <c r="AX29" s="126"/>
      <c r="AY29" s="126"/>
      <c r="AZ29" s="126"/>
      <c r="BA29" s="126"/>
      <c r="BB29" s="126"/>
      <c r="BC29" s="126"/>
      <c r="BD29" s="126"/>
      <c r="BE29" s="126"/>
      <c r="BF29" s="126"/>
      <c r="BG29" s="126"/>
      <c r="BH29" s="126"/>
      <c r="BI29" s="126"/>
      <c r="BJ29" s="126"/>
      <c r="BK29" s="126"/>
      <c r="BL29" s="127"/>
    </row>
    <row r="30" spans="1:79" ht="15.75" hidden="1" x14ac:dyDescent="0.2">
      <c r="A30" s="138">
        <v>1</v>
      </c>
      <c r="B30" s="138"/>
      <c r="C30" s="138"/>
      <c r="D30" s="138"/>
      <c r="E30" s="138"/>
      <c r="F30" s="138"/>
      <c r="G30" s="125">
        <v>2</v>
      </c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126"/>
      <c r="AJ30" s="126"/>
      <c r="AK30" s="126"/>
      <c r="AL30" s="126"/>
      <c r="AM30" s="126"/>
      <c r="AN30" s="126"/>
      <c r="AO30" s="126"/>
      <c r="AP30" s="126"/>
      <c r="AQ30" s="126"/>
      <c r="AR30" s="126"/>
      <c r="AS30" s="126"/>
      <c r="AT30" s="126"/>
      <c r="AU30" s="126"/>
      <c r="AV30" s="126"/>
      <c r="AW30" s="126"/>
      <c r="AX30" s="126"/>
      <c r="AY30" s="126"/>
      <c r="AZ30" s="126"/>
      <c r="BA30" s="126"/>
      <c r="BB30" s="126"/>
      <c r="BC30" s="126"/>
      <c r="BD30" s="126"/>
      <c r="BE30" s="126"/>
      <c r="BF30" s="126"/>
      <c r="BG30" s="126"/>
      <c r="BH30" s="126"/>
      <c r="BI30" s="126"/>
      <c r="BJ30" s="126"/>
      <c r="BK30" s="126"/>
      <c r="BL30" s="127"/>
    </row>
    <row r="31" spans="1:79" ht="10.5" hidden="1" customHeight="1" x14ac:dyDescent="0.2">
      <c r="A31" s="89" t="s">
        <v>33</v>
      </c>
      <c r="B31" s="89"/>
      <c r="C31" s="89"/>
      <c r="D31" s="89"/>
      <c r="E31" s="89"/>
      <c r="F31" s="89"/>
      <c r="G31" s="139" t="s">
        <v>7</v>
      </c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  <c r="AG31" s="140"/>
      <c r="AH31" s="140"/>
      <c r="AI31" s="140"/>
      <c r="AJ31" s="140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140"/>
      <c r="AV31" s="140"/>
      <c r="AW31" s="140"/>
      <c r="AX31" s="140"/>
      <c r="AY31" s="140"/>
      <c r="AZ31" s="140"/>
      <c r="BA31" s="140"/>
      <c r="BB31" s="140"/>
      <c r="BC31" s="140"/>
      <c r="BD31" s="140"/>
      <c r="BE31" s="140"/>
      <c r="BF31" s="140"/>
      <c r="BG31" s="140"/>
      <c r="BH31" s="140"/>
      <c r="BI31" s="140"/>
      <c r="BJ31" s="140"/>
      <c r="BK31" s="140"/>
      <c r="BL31" s="141"/>
      <c r="CA31" s="1" t="s">
        <v>49</v>
      </c>
    </row>
    <row r="32" spans="1:79" ht="20.45" customHeight="1" x14ac:dyDescent="0.2">
      <c r="A32" s="89">
        <v>1</v>
      </c>
      <c r="B32" s="89"/>
      <c r="C32" s="89"/>
      <c r="D32" s="89"/>
      <c r="E32" s="89"/>
      <c r="F32" s="89"/>
      <c r="G32" s="150" t="s">
        <v>98</v>
      </c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  <c r="BI32" s="151"/>
      <c r="BJ32" s="151"/>
      <c r="BK32" s="151"/>
      <c r="BL32" s="152"/>
      <c r="CA32" s="1" t="s">
        <v>48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133" t="s">
        <v>38</v>
      </c>
      <c r="B34" s="133"/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33"/>
      <c r="AY34" s="133"/>
      <c r="AZ34" s="133"/>
      <c r="BA34" s="133"/>
      <c r="BB34" s="133"/>
      <c r="BC34" s="133"/>
      <c r="BD34" s="133"/>
      <c r="BE34" s="133"/>
      <c r="BF34" s="133"/>
      <c r="BG34" s="133"/>
      <c r="BH34" s="133"/>
      <c r="BI34" s="133"/>
      <c r="BJ34" s="133"/>
      <c r="BK34" s="133"/>
      <c r="BL34" s="133"/>
    </row>
    <row r="35" spans="1:79" ht="65.45" customHeight="1" x14ac:dyDescent="0.2">
      <c r="A35" s="147" t="s">
        <v>150</v>
      </c>
      <c r="B35" s="148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</row>
    <row r="36" spans="1:79" ht="12.75" customHeight="1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</row>
    <row r="37" spans="1:79" ht="15.75" customHeight="1" x14ac:dyDescent="0.2">
      <c r="A37" s="133" t="s">
        <v>39</v>
      </c>
      <c r="B37" s="133"/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3"/>
      <c r="V37" s="133"/>
      <c r="W37" s="133"/>
      <c r="X37" s="133"/>
      <c r="Y37" s="133"/>
      <c r="Z37" s="133"/>
      <c r="AA37" s="133"/>
      <c r="AB37" s="133"/>
      <c r="AC37" s="133"/>
      <c r="AD37" s="133"/>
      <c r="AE37" s="133"/>
      <c r="AF37" s="133"/>
      <c r="AG37" s="133"/>
      <c r="AH37" s="133"/>
      <c r="AI37" s="133"/>
      <c r="AJ37" s="133"/>
      <c r="AK37" s="133"/>
      <c r="AL37" s="133"/>
      <c r="AM37" s="133"/>
      <c r="AN37" s="133"/>
      <c r="AO37" s="133"/>
      <c r="AP37" s="133"/>
      <c r="AQ37" s="133"/>
      <c r="AR37" s="133"/>
      <c r="AS37" s="133"/>
      <c r="AT37" s="133"/>
      <c r="AU37" s="133"/>
      <c r="AV37" s="133"/>
      <c r="AW37" s="133"/>
      <c r="AX37" s="133"/>
      <c r="AY37" s="133"/>
      <c r="AZ37" s="133"/>
      <c r="BA37" s="133"/>
      <c r="BB37" s="133"/>
      <c r="BC37" s="133"/>
      <c r="BD37" s="133"/>
      <c r="BE37" s="133"/>
      <c r="BF37" s="133"/>
      <c r="BG37" s="133"/>
      <c r="BH37" s="133"/>
      <c r="BI37" s="133"/>
      <c r="BJ37" s="133"/>
      <c r="BK37" s="133"/>
      <c r="BL37" s="133"/>
    </row>
    <row r="38" spans="1:79" s="43" customFormat="1" ht="14.1" customHeight="1" x14ac:dyDescent="0.2">
      <c r="A38" s="134" t="s">
        <v>28</v>
      </c>
      <c r="B38" s="134"/>
      <c r="C38" s="134"/>
      <c r="D38" s="134"/>
      <c r="E38" s="134"/>
      <c r="F38" s="134"/>
      <c r="G38" s="135" t="s">
        <v>25</v>
      </c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  <c r="AS38" s="136"/>
      <c r="AT38" s="136"/>
      <c r="AU38" s="136"/>
      <c r="AV38" s="136"/>
      <c r="AW38" s="136"/>
      <c r="AX38" s="136"/>
      <c r="AY38" s="136"/>
      <c r="AZ38" s="136"/>
      <c r="BA38" s="136"/>
      <c r="BB38" s="136"/>
      <c r="BC38" s="136"/>
      <c r="BD38" s="136"/>
      <c r="BE38" s="136"/>
      <c r="BF38" s="136"/>
      <c r="BG38" s="136"/>
      <c r="BH38" s="136"/>
      <c r="BI38" s="136"/>
      <c r="BJ38" s="136"/>
      <c r="BK38" s="136"/>
      <c r="BL38" s="137"/>
    </row>
    <row r="39" spans="1:79" ht="15.75" hidden="1" x14ac:dyDescent="0.2">
      <c r="A39" s="138">
        <v>1</v>
      </c>
      <c r="B39" s="138"/>
      <c r="C39" s="138"/>
      <c r="D39" s="138"/>
      <c r="E39" s="138"/>
      <c r="F39" s="138"/>
      <c r="G39" s="125">
        <v>2</v>
      </c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C39" s="126"/>
      <c r="AD39" s="126"/>
      <c r="AE39" s="126"/>
      <c r="AF39" s="126"/>
      <c r="AG39" s="126"/>
      <c r="AH39" s="126"/>
      <c r="AI39" s="126"/>
      <c r="AJ39" s="126"/>
      <c r="AK39" s="126"/>
      <c r="AL39" s="126"/>
      <c r="AM39" s="126"/>
      <c r="AN39" s="126"/>
      <c r="AO39" s="126"/>
      <c r="AP39" s="126"/>
      <c r="AQ39" s="126"/>
      <c r="AR39" s="126"/>
      <c r="AS39" s="126"/>
      <c r="AT39" s="126"/>
      <c r="AU39" s="126"/>
      <c r="AV39" s="126"/>
      <c r="AW39" s="126"/>
      <c r="AX39" s="126"/>
      <c r="AY39" s="126"/>
      <c r="AZ39" s="126"/>
      <c r="BA39" s="126"/>
      <c r="BB39" s="126"/>
      <c r="BC39" s="126"/>
      <c r="BD39" s="126"/>
      <c r="BE39" s="126"/>
      <c r="BF39" s="126"/>
      <c r="BG39" s="126"/>
      <c r="BH39" s="126"/>
      <c r="BI39" s="126"/>
      <c r="BJ39" s="126"/>
      <c r="BK39" s="126"/>
      <c r="BL39" s="127"/>
    </row>
    <row r="40" spans="1:79" ht="10.5" hidden="1" customHeight="1" x14ac:dyDescent="0.2">
      <c r="A40" s="89" t="s">
        <v>6</v>
      </c>
      <c r="B40" s="89"/>
      <c r="C40" s="89"/>
      <c r="D40" s="89"/>
      <c r="E40" s="89"/>
      <c r="F40" s="89"/>
      <c r="G40" s="139" t="s">
        <v>7</v>
      </c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40"/>
      <c r="AA40" s="140"/>
      <c r="AB40" s="140"/>
      <c r="AC40" s="140"/>
      <c r="AD40" s="140"/>
      <c r="AE40" s="140"/>
      <c r="AF40" s="140"/>
      <c r="AG40" s="140"/>
      <c r="AH40" s="140"/>
      <c r="AI40" s="140"/>
      <c r="AJ40" s="140"/>
      <c r="AK40" s="140"/>
      <c r="AL40" s="140"/>
      <c r="AM40" s="140"/>
      <c r="AN40" s="140"/>
      <c r="AO40" s="140"/>
      <c r="AP40" s="140"/>
      <c r="AQ40" s="140"/>
      <c r="AR40" s="140"/>
      <c r="AS40" s="140"/>
      <c r="AT40" s="140"/>
      <c r="AU40" s="140"/>
      <c r="AV40" s="140"/>
      <c r="AW40" s="140"/>
      <c r="AX40" s="140"/>
      <c r="AY40" s="140"/>
      <c r="AZ40" s="140"/>
      <c r="BA40" s="140"/>
      <c r="BB40" s="140"/>
      <c r="BC40" s="140"/>
      <c r="BD40" s="140"/>
      <c r="BE40" s="140"/>
      <c r="BF40" s="140"/>
      <c r="BG40" s="140"/>
      <c r="BH40" s="140"/>
      <c r="BI40" s="140"/>
      <c r="BJ40" s="140"/>
      <c r="BK40" s="140"/>
      <c r="BL40" s="141"/>
      <c r="CA40" s="1" t="s">
        <v>11</v>
      </c>
    </row>
    <row r="41" spans="1:79" ht="23.1" customHeight="1" x14ac:dyDescent="0.2">
      <c r="A41" s="89">
        <v>1</v>
      </c>
      <c r="B41" s="89"/>
      <c r="C41" s="89"/>
      <c r="D41" s="89"/>
      <c r="E41" s="89"/>
      <c r="F41" s="89"/>
      <c r="G41" s="150" t="s">
        <v>83</v>
      </c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X41" s="153"/>
      <c r="Y41" s="153"/>
      <c r="Z41" s="153"/>
      <c r="AA41" s="153"/>
      <c r="AB41" s="153"/>
      <c r="AC41" s="153"/>
      <c r="AD41" s="153"/>
      <c r="AE41" s="153"/>
      <c r="AF41" s="153"/>
      <c r="AG41" s="153"/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  <c r="BH41" s="153"/>
      <c r="BI41" s="153"/>
      <c r="BJ41" s="153"/>
      <c r="BK41" s="153"/>
      <c r="BL41" s="154"/>
      <c r="CA41" s="1" t="s">
        <v>12</v>
      </c>
    </row>
    <row r="42" spans="1:79" ht="6.6" hidden="1" customHeight="1" x14ac:dyDescent="0.2">
      <c r="A42" s="89">
        <v>2</v>
      </c>
      <c r="B42" s="89"/>
      <c r="C42" s="89"/>
      <c r="D42" s="89"/>
      <c r="E42" s="89"/>
      <c r="F42" s="89"/>
      <c r="G42" s="165" t="s">
        <v>84</v>
      </c>
      <c r="H42" s="166"/>
      <c r="I42" s="166"/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166"/>
      <c r="U42" s="166"/>
      <c r="V42" s="166"/>
      <c r="W42" s="166"/>
      <c r="X42" s="166"/>
      <c r="Y42" s="166"/>
      <c r="Z42" s="166"/>
      <c r="AA42" s="166"/>
      <c r="AB42" s="166"/>
      <c r="AC42" s="166"/>
      <c r="AD42" s="166"/>
      <c r="AE42" s="166"/>
      <c r="AF42" s="166"/>
      <c r="AG42" s="166"/>
      <c r="AH42" s="166"/>
      <c r="AI42" s="166"/>
      <c r="AJ42" s="166"/>
      <c r="AK42" s="166"/>
      <c r="AL42" s="166"/>
      <c r="AM42" s="166"/>
      <c r="AN42" s="166"/>
      <c r="AO42" s="166"/>
      <c r="AP42" s="166"/>
      <c r="AQ42" s="166"/>
      <c r="AR42" s="166"/>
      <c r="AS42" s="166"/>
      <c r="AT42" s="166"/>
      <c r="AU42" s="166"/>
      <c r="AV42" s="166"/>
      <c r="AW42" s="166"/>
      <c r="AX42" s="166"/>
      <c r="AY42" s="166"/>
      <c r="AZ42" s="166"/>
      <c r="BA42" s="166"/>
      <c r="BB42" s="166"/>
      <c r="BC42" s="166"/>
      <c r="BD42" s="166"/>
      <c r="BE42" s="166"/>
      <c r="BF42" s="166"/>
      <c r="BG42" s="166"/>
      <c r="BH42" s="166"/>
      <c r="BI42" s="166"/>
      <c r="BJ42" s="166"/>
      <c r="BK42" s="166"/>
      <c r="BL42" s="167"/>
    </row>
    <row r="43" spans="1:79" ht="23.1" customHeight="1" x14ac:dyDescent="0.2">
      <c r="A43" s="74">
        <v>2</v>
      </c>
      <c r="B43" s="75"/>
      <c r="C43" s="75"/>
      <c r="D43" s="75"/>
      <c r="E43" s="75"/>
      <c r="F43" s="76"/>
      <c r="G43" s="155" t="s">
        <v>151</v>
      </c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  <c r="Y43" s="156"/>
      <c r="Z43" s="156"/>
      <c r="AA43" s="156"/>
      <c r="AB43" s="156"/>
      <c r="AC43" s="156"/>
      <c r="AD43" s="156"/>
      <c r="AE43" s="156"/>
      <c r="AF43" s="156"/>
      <c r="AG43" s="156"/>
      <c r="AH43" s="156"/>
      <c r="AI43" s="156"/>
      <c r="AJ43" s="156"/>
      <c r="AK43" s="156"/>
      <c r="AL43" s="156"/>
      <c r="AM43" s="156"/>
      <c r="AN43" s="156"/>
      <c r="AO43" s="156"/>
      <c r="AP43" s="156"/>
      <c r="AQ43" s="156"/>
      <c r="AR43" s="156"/>
      <c r="AS43" s="156"/>
      <c r="AT43" s="156"/>
      <c r="AU43" s="156"/>
      <c r="AV43" s="156"/>
      <c r="AW43" s="156"/>
      <c r="AX43" s="156"/>
      <c r="AY43" s="156"/>
      <c r="AZ43" s="156"/>
      <c r="BA43" s="156"/>
      <c r="BB43" s="156"/>
      <c r="BC43" s="156"/>
      <c r="BD43" s="156"/>
      <c r="BE43" s="156"/>
      <c r="BF43" s="156"/>
      <c r="BG43" s="156"/>
      <c r="BH43" s="156"/>
      <c r="BI43" s="156"/>
      <c r="BJ43" s="156"/>
      <c r="BK43" s="156"/>
      <c r="BL43" s="157"/>
    </row>
    <row r="44" spans="1:79" ht="39" customHeight="1" x14ac:dyDescent="0.2">
      <c r="A44" s="133" t="s">
        <v>41</v>
      </c>
      <c r="B44" s="133"/>
      <c r="C44" s="133"/>
      <c r="D44" s="133"/>
      <c r="E44" s="133"/>
      <c r="F44" s="133"/>
      <c r="G44" s="133"/>
      <c r="H44" s="133"/>
      <c r="I44" s="133"/>
      <c r="J44" s="133"/>
      <c r="K44" s="133"/>
      <c r="L44" s="133"/>
      <c r="M44" s="133"/>
      <c r="N44" s="133"/>
      <c r="O44" s="133"/>
      <c r="P44" s="133"/>
      <c r="Q44" s="133"/>
      <c r="R44" s="133"/>
      <c r="S44" s="133"/>
      <c r="T44" s="133"/>
      <c r="U44" s="133"/>
      <c r="V44" s="133"/>
      <c r="W44" s="133"/>
      <c r="X44" s="133"/>
      <c r="Y44" s="133"/>
      <c r="Z44" s="133"/>
      <c r="AA44" s="133"/>
      <c r="AB44" s="133"/>
      <c r="AC44" s="133"/>
      <c r="AD44" s="133"/>
      <c r="AE44" s="133"/>
      <c r="AF44" s="133"/>
      <c r="AG44" s="133"/>
      <c r="AH44" s="133"/>
      <c r="AI44" s="133"/>
      <c r="AJ44" s="133"/>
      <c r="AK44" s="133"/>
      <c r="AL44" s="133"/>
      <c r="AM44" s="133"/>
      <c r="AN44" s="133"/>
      <c r="AO44" s="133"/>
      <c r="AP44" s="133"/>
      <c r="AQ44" s="133"/>
      <c r="AR44" s="133"/>
      <c r="AS44" s="133"/>
      <c r="AT44" s="133"/>
      <c r="AU44" s="133"/>
      <c r="AV44" s="133"/>
      <c r="AW44" s="133"/>
      <c r="AX44" s="133"/>
      <c r="AY44" s="133"/>
      <c r="AZ44" s="13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</row>
    <row r="45" spans="1:79" ht="15" customHeight="1" x14ac:dyDescent="0.2">
      <c r="A45" s="158" t="s">
        <v>76</v>
      </c>
      <c r="B45" s="158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58"/>
      <c r="Z45" s="158"/>
      <c r="AA45" s="158"/>
      <c r="AB45" s="158"/>
      <c r="AC45" s="158"/>
      <c r="AD45" s="158"/>
      <c r="AE45" s="158"/>
      <c r="AF45" s="158"/>
      <c r="AG45" s="158"/>
      <c r="AH45" s="158"/>
      <c r="AI45" s="158"/>
      <c r="AJ45" s="158"/>
      <c r="AK45" s="158"/>
      <c r="AL45" s="158"/>
      <c r="AM45" s="158"/>
      <c r="AN45" s="158"/>
      <c r="AO45" s="158"/>
      <c r="AP45" s="158"/>
      <c r="AQ45" s="158"/>
      <c r="AR45" s="158"/>
      <c r="AS45" s="158"/>
      <c r="AT45" s="158"/>
      <c r="AU45" s="158"/>
      <c r="AV45" s="158"/>
      <c r="AW45" s="158"/>
      <c r="AX45" s="158"/>
      <c r="AY45" s="158"/>
      <c r="AZ45" s="158"/>
      <c r="BA45" s="17"/>
      <c r="BB45" s="17"/>
      <c r="BC45" s="17"/>
      <c r="BD45" s="17"/>
      <c r="BE45" s="17"/>
      <c r="BF45" s="17"/>
      <c r="BG45" s="17"/>
      <c r="BH45" s="17"/>
      <c r="BI45" s="4"/>
      <c r="BJ45" s="4"/>
      <c r="BK45" s="4"/>
      <c r="BL45" s="4"/>
    </row>
    <row r="46" spans="1:79" s="43" customFormat="1" ht="15.95" customHeight="1" x14ac:dyDescent="0.2">
      <c r="A46" s="134" t="s">
        <v>28</v>
      </c>
      <c r="B46" s="134"/>
      <c r="C46" s="134"/>
      <c r="D46" s="159" t="s">
        <v>26</v>
      </c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60"/>
      <c r="Z46" s="160"/>
      <c r="AA46" s="160"/>
      <c r="AB46" s="161"/>
      <c r="AC46" s="134" t="s">
        <v>29</v>
      </c>
      <c r="AD46" s="134"/>
      <c r="AE46" s="134"/>
      <c r="AF46" s="134"/>
      <c r="AG46" s="134"/>
      <c r="AH46" s="134"/>
      <c r="AI46" s="134"/>
      <c r="AJ46" s="134"/>
      <c r="AK46" s="134" t="s">
        <v>30</v>
      </c>
      <c r="AL46" s="134"/>
      <c r="AM46" s="134"/>
      <c r="AN46" s="134"/>
      <c r="AO46" s="134"/>
      <c r="AP46" s="134"/>
      <c r="AQ46" s="134"/>
      <c r="AR46" s="134"/>
      <c r="AS46" s="134" t="s">
        <v>27</v>
      </c>
      <c r="AT46" s="134"/>
      <c r="AU46" s="134"/>
      <c r="AV46" s="134"/>
      <c r="AW46" s="134"/>
      <c r="AX46" s="134"/>
      <c r="AY46" s="134"/>
      <c r="AZ46" s="134"/>
      <c r="BA46" s="42"/>
      <c r="BB46" s="42"/>
      <c r="BC46" s="42"/>
      <c r="BD46" s="42"/>
      <c r="BE46" s="42"/>
      <c r="BF46" s="42"/>
      <c r="BG46" s="42"/>
      <c r="BH46" s="42"/>
    </row>
    <row r="47" spans="1:79" s="43" customFormat="1" ht="8.1" customHeight="1" x14ac:dyDescent="0.2">
      <c r="A47" s="134"/>
      <c r="B47" s="134"/>
      <c r="C47" s="134"/>
      <c r="D47" s="162"/>
      <c r="E47" s="163"/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163"/>
      <c r="Y47" s="163"/>
      <c r="Z47" s="163"/>
      <c r="AA47" s="163"/>
      <c r="AB47" s="16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  <c r="AV47" s="134"/>
      <c r="AW47" s="134"/>
      <c r="AX47" s="134"/>
      <c r="AY47" s="134"/>
      <c r="AZ47" s="134"/>
      <c r="BA47" s="42"/>
      <c r="BB47" s="42"/>
      <c r="BC47" s="42"/>
      <c r="BD47" s="42"/>
      <c r="BE47" s="42"/>
      <c r="BF47" s="42"/>
      <c r="BG47" s="42"/>
      <c r="BH47" s="42"/>
    </row>
    <row r="48" spans="1:79" x14ac:dyDescent="0.2">
      <c r="A48" s="89">
        <v>1</v>
      </c>
      <c r="B48" s="89"/>
      <c r="C48" s="89"/>
      <c r="D48" s="74">
        <v>2</v>
      </c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6"/>
      <c r="AC48" s="89">
        <v>3</v>
      </c>
      <c r="AD48" s="89"/>
      <c r="AE48" s="89"/>
      <c r="AF48" s="89"/>
      <c r="AG48" s="89"/>
      <c r="AH48" s="89"/>
      <c r="AI48" s="89"/>
      <c r="AJ48" s="89"/>
      <c r="AK48" s="89">
        <v>4</v>
      </c>
      <c r="AL48" s="89"/>
      <c r="AM48" s="89"/>
      <c r="AN48" s="89"/>
      <c r="AO48" s="89"/>
      <c r="AP48" s="89"/>
      <c r="AQ48" s="89"/>
      <c r="AR48" s="89"/>
      <c r="AS48" s="89">
        <v>5</v>
      </c>
      <c r="AT48" s="89"/>
      <c r="AU48" s="89"/>
      <c r="AV48" s="89"/>
      <c r="AW48" s="89"/>
      <c r="AX48" s="89"/>
      <c r="AY48" s="89"/>
      <c r="AZ48" s="89"/>
      <c r="BA48" s="41"/>
      <c r="BB48" s="41"/>
      <c r="BC48" s="41"/>
      <c r="BD48" s="41"/>
      <c r="BE48" s="41"/>
      <c r="BF48" s="41"/>
      <c r="BG48" s="41"/>
      <c r="BH48" s="41"/>
    </row>
    <row r="49" spans="1:79" s="2" customFormat="1" ht="12.75" hidden="1" customHeight="1" x14ac:dyDescent="0.2">
      <c r="A49" s="89" t="s">
        <v>6</v>
      </c>
      <c r="B49" s="89"/>
      <c r="C49" s="89"/>
      <c r="D49" s="74" t="s">
        <v>7</v>
      </c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6"/>
      <c r="AC49" s="168" t="s">
        <v>8</v>
      </c>
      <c r="AD49" s="168"/>
      <c r="AE49" s="168"/>
      <c r="AF49" s="168"/>
      <c r="AG49" s="168"/>
      <c r="AH49" s="168"/>
      <c r="AI49" s="168"/>
      <c r="AJ49" s="168"/>
      <c r="AK49" s="168" t="s">
        <v>9</v>
      </c>
      <c r="AL49" s="168"/>
      <c r="AM49" s="168"/>
      <c r="AN49" s="168"/>
      <c r="AO49" s="168"/>
      <c r="AP49" s="168"/>
      <c r="AQ49" s="168"/>
      <c r="AR49" s="168"/>
      <c r="AS49" s="92" t="s">
        <v>10</v>
      </c>
      <c r="AT49" s="168"/>
      <c r="AU49" s="168"/>
      <c r="AV49" s="168"/>
      <c r="AW49" s="168"/>
      <c r="AX49" s="168"/>
      <c r="AY49" s="168"/>
      <c r="AZ49" s="168"/>
      <c r="BA49" s="14"/>
      <c r="BB49" s="15"/>
      <c r="BC49" s="15"/>
      <c r="BD49" s="15"/>
      <c r="BE49" s="15"/>
      <c r="BF49" s="15"/>
      <c r="BG49" s="15"/>
      <c r="BH49" s="15"/>
      <c r="CA49" s="2" t="s">
        <v>13</v>
      </c>
    </row>
    <row r="50" spans="1:79" ht="35.450000000000003" customHeight="1" x14ac:dyDescent="0.2">
      <c r="A50" s="89">
        <v>1</v>
      </c>
      <c r="B50" s="89"/>
      <c r="C50" s="89"/>
      <c r="D50" s="77" t="s">
        <v>112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50">
        <f>64207440+639426</f>
        <v>64846866</v>
      </c>
      <c r="AD50" s="50"/>
      <c r="AE50" s="50"/>
      <c r="AF50" s="50"/>
      <c r="AG50" s="50"/>
      <c r="AH50" s="50"/>
      <c r="AI50" s="50"/>
      <c r="AJ50" s="50"/>
      <c r="AK50" s="104">
        <f>1442242+71064+75200+89002</f>
        <v>1677508</v>
      </c>
      <c r="AL50" s="104"/>
      <c r="AM50" s="104"/>
      <c r="AN50" s="104"/>
      <c r="AO50" s="104"/>
      <c r="AP50" s="104"/>
      <c r="AQ50" s="104"/>
      <c r="AR50" s="104"/>
      <c r="AS50" s="104">
        <f>AC50+AK50</f>
        <v>66524374</v>
      </c>
      <c r="AT50" s="104"/>
      <c r="AU50" s="104"/>
      <c r="AV50" s="104"/>
      <c r="AW50" s="104"/>
      <c r="AX50" s="104"/>
      <c r="AY50" s="104"/>
      <c r="AZ50" s="104"/>
      <c r="BA50" s="16"/>
      <c r="BB50" s="16"/>
      <c r="BC50" s="16"/>
      <c r="BD50" s="16"/>
      <c r="BE50" s="16"/>
      <c r="BF50" s="16"/>
      <c r="BG50" s="16"/>
      <c r="BH50" s="16"/>
      <c r="CA50" s="1" t="s">
        <v>14</v>
      </c>
    </row>
    <row r="51" spans="1:79" ht="24.6" hidden="1" customHeight="1" x14ac:dyDescent="0.2">
      <c r="A51" s="89">
        <v>2</v>
      </c>
      <c r="B51" s="89"/>
      <c r="C51" s="89"/>
      <c r="D51" s="77" t="s">
        <v>113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104">
        <v>0</v>
      </c>
      <c r="AD51" s="104"/>
      <c r="AE51" s="104"/>
      <c r="AF51" s="104"/>
      <c r="AG51" s="104"/>
      <c r="AH51" s="104"/>
      <c r="AI51" s="104"/>
      <c r="AJ51" s="104"/>
      <c r="AK51" s="104">
        <f>115700+577000+432398+120333+340000+24500</f>
        <v>1609931</v>
      </c>
      <c r="AL51" s="104"/>
      <c r="AM51" s="104"/>
      <c r="AN51" s="104"/>
      <c r="AO51" s="104"/>
      <c r="AP51" s="104"/>
      <c r="AQ51" s="104"/>
      <c r="AR51" s="104"/>
      <c r="AS51" s="104">
        <f t="shared" ref="AS51:AS52" si="0">AC51+AK51</f>
        <v>1609931</v>
      </c>
      <c r="AT51" s="104"/>
      <c r="AU51" s="104"/>
      <c r="AV51" s="104"/>
      <c r="AW51" s="104"/>
      <c r="AX51" s="104"/>
      <c r="AY51" s="104"/>
      <c r="AZ51" s="104"/>
      <c r="BA51" s="16"/>
      <c r="BB51" s="16"/>
      <c r="BC51" s="16"/>
      <c r="BD51" s="16"/>
      <c r="BE51" s="16"/>
      <c r="BF51" s="16"/>
      <c r="BG51" s="16"/>
      <c r="BH51" s="16"/>
    </row>
    <row r="52" spans="1:79" ht="50.1" hidden="1" customHeight="1" x14ac:dyDescent="0.2">
      <c r="A52" s="89">
        <v>3</v>
      </c>
      <c r="B52" s="89"/>
      <c r="C52" s="89"/>
      <c r="D52" s="77" t="s">
        <v>114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1"/>
      <c r="AC52" s="104">
        <v>0</v>
      </c>
      <c r="AD52" s="104"/>
      <c r="AE52" s="104"/>
      <c r="AF52" s="104"/>
      <c r="AG52" s="104"/>
      <c r="AH52" s="104"/>
      <c r="AI52" s="104"/>
      <c r="AJ52" s="104"/>
      <c r="AK52" s="104">
        <v>179860</v>
      </c>
      <c r="AL52" s="104"/>
      <c r="AM52" s="104"/>
      <c r="AN52" s="104"/>
      <c r="AO52" s="104"/>
      <c r="AP52" s="104"/>
      <c r="AQ52" s="104"/>
      <c r="AR52" s="104"/>
      <c r="AS52" s="104">
        <f t="shared" si="0"/>
        <v>179860</v>
      </c>
      <c r="AT52" s="104"/>
      <c r="AU52" s="104"/>
      <c r="AV52" s="104"/>
      <c r="AW52" s="104"/>
      <c r="AX52" s="104"/>
      <c r="AY52" s="104"/>
      <c r="AZ52" s="104"/>
      <c r="BA52" s="16"/>
      <c r="BB52" s="16"/>
      <c r="BC52" s="16"/>
      <c r="BD52" s="16"/>
      <c r="BE52" s="16"/>
      <c r="BF52" s="16"/>
      <c r="BG52" s="16"/>
      <c r="BH52" s="16"/>
    </row>
    <row r="53" spans="1:79" ht="53.45" hidden="1" customHeight="1" x14ac:dyDescent="0.2">
      <c r="A53" s="89">
        <v>4</v>
      </c>
      <c r="B53" s="89"/>
      <c r="C53" s="89"/>
      <c r="D53" s="54" t="s">
        <v>123</v>
      </c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70"/>
      <c r="AC53" s="104">
        <v>0</v>
      </c>
      <c r="AD53" s="104"/>
      <c r="AE53" s="104"/>
      <c r="AF53" s="104"/>
      <c r="AG53" s="104"/>
      <c r="AH53" s="104"/>
      <c r="AI53" s="104"/>
      <c r="AJ53" s="104"/>
      <c r="AK53" s="104">
        <v>49900</v>
      </c>
      <c r="AL53" s="104"/>
      <c r="AM53" s="104"/>
      <c r="AN53" s="104"/>
      <c r="AO53" s="104"/>
      <c r="AP53" s="104"/>
      <c r="AQ53" s="104"/>
      <c r="AR53" s="104"/>
      <c r="AS53" s="104">
        <f t="shared" ref="AS53" si="1">AC53+AK53</f>
        <v>49900</v>
      </c>
      <c r="AT53" s="104"/>
      <c r="AU53" s="104"/>
      <c r="AV53" s="104"/>
      <c r="AW53" s="104"/>
      <c r="AX53" s="104"/>
      <c r="AY53" s="104"/>
      <c r="AZ53" s="104"/>
      <c r="BA53" s="16"/>
      <c r="BB53" s="16"/>
      <c r="BC53" s="16"/>
      <c r="BD53" s="16"/>
      <c r="BE53" s="16"/>
      <c r="BF53" s="16"/>
      <c r="BG53" s="16"/>
      <c r="BH53" s="16"/>
    </row>
    <row r="54" spans="1:79" ht="50.1" customHeight="1" x14ac:dyDescent="0.2">
      <c r="A54" s="89">
        <v>2</v>
      </c>
      <c r="B54" s="89"/>
      <c r="C54" s="89"/>
      <c r="D54" s="77" t="s">
        <v>157</v>
      </c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1"/>
      <c r="AC54" s="104">
        <v>236600</v>
      </c>
      <c r="AD54" s="104"/>
      <c r="AE54" s="104"/>
      <c r="AF54" s="104"/>
      <c r="AG54" s="104"/>
      <c r="AH54" s="104"/>
      <c r="AI54" s="104"/>
      <c r="AJ54" s="104"/>
      <c r="AK54" s="104">
        <v>54999</v>
      </c>
      <c r="AL54" s="104"/>
      <c r="AM54" s="104"/>
      <c r="AN54" s="104"/>
      <c r="AO54" s="104"/>
      <c r="AP54" s="104"/>
      <c r="AQ54" s="104"/>
      <c r="AR54" s="104"/>
      <c r="AS54" s="104">
        <f>AC54+AK54</f>
        <v>291599</v>
      </c>
      <c r="AT54" s="104"/>
      <c r="AU54" s="104"/>
      <c r="AV54" s="104"/>
      <c r="AW54" s="104"/>
      <c r="AX54" s="104"/>
      <c r="AY54" s="104"/>
      <c r="AZ54" s="104"/>
      <c r="BA54" s="16"/>
      <c r="BB54" s="16"/>
      <c r="BC54" s="16"/>
      <c r="BD54" s="16"/>
      <c r="BE54" s="16"/>
      <c r="BF54" s="16"/>
      <c r="BG54" s="16"/>
      <c r="BH54" s="16"/>
    </row>
    <row r="55" spans="1:79" ht="45" customHeight="1" x14ac:dyDescent="0.2">
      <c r="A55" s="74">
        <v>3</v>
      </c>
      <c r="B55" s="75"/>
      <c r="C55" s="76"/>
      <c r="D55" s="77" t="s">
        <v>158</v>
      </c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9"/>
      <c r="AC55" s="96">
        <v>0</v>
      </c>
      <c r="AD55" s="97"/>
      <c r="AE55" s="97"/>
      <c r="AF55" s="97"/>
      <c r="AG55" s="97"/>
      <c r="AH55" s="97"/>
      <c r="AI55" s="97"/>
      <c r="AJ55" s="98"/>
      <c r="AK55" s="96">
        <v>1000000</v>
      </c>
      <c r="AL55" s="97"/>
      <c r="AM55" s="97"/>
      <c r="AN55" s="97"/>
      <c r="AO55" s="97"/>
      <c r="AP55" s="97"/>
      <c r="AQ55" s="97"/>
      <c r="AR55" s="98"/>
      <c r="AS55" s="96">
        <f t="shared" ref="AS55" si="2">AC55+AK55</f>
        <v>1000000</v>
      </c>
      <c r="AT55" s="97"/>
      <c r="AU55" s="97"/>
      <c r="AV55" s="97"/>
      <c r="AW55" s="97"/>
      <c r="AX55" s="97"/>
      <c r="AY55" s="97"/>
      <c r="AZ55" s="98"/>
      <c r="BA55" s="16"/>
      <c r="BB55" s="16"/>
      <c r="BC55" s="16"/>
      <c r="BD55" s="16"/>
      <c r="BE55" s="16"/>
      <c r="BF55" s="16"/>
      <c r="BG55" s="16"/>
      <c r="BH55" s="16"/>
    </row>
    <row r="56" spans="1:79" ht="43.5" hidden="1" customHeight="1" x14ac:dyDescent="0.2">
      <c r="A56" s="74"/>
      <c r="B56" s="75"/>
      <c r="C56" s="76"/>
      <c r="D56" s="77" t="s">
        <v>129</v>
      </c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9"/>
      <c r="AC56" s="96">
        <v>0</v>
      </c>
      <c r="AD56" s="97"/>
      <c r="AE56" s="97"/>
      <c r="AF56" s="97"/>
      <c r="AG56" s="97"/>
      <c r="AH56" s="97"/>
      <c r="AI56" s="97"/>
      <c r="AJ56" s="98"/>
      <c r="AK56" s="96">
        <v>12246014</v>
      </c>
      <c r="AL56" s="97"/>
      <c r="AM56" s="97"/>
      <c r="AN56" s="97"/>
      <c r="AO56" s="97"/>
      <c r="AP56" s="97"/>
      <c r="AQ56" s="97"/>
      <c r="AR56" s="98"/>
      <c r="AS56" s="96">
        <f t="shared" ref="AS56" si="3">AC56+AK56</f>
        <v>12246014</v>
      </c>
      <c r="AT56" s="97"/>
      <c r="AU56" s="97"/>
      <c r="AV56" s="97"/>
      <c r="AW56" s="97"/>
      <c r="AX56" s="97"/>
      <c r="AY56" s="97"/>
      <c r="AZ56" s="98"/>
      <c r="BA56" s="16"/>
      <c r="BB56" s="16"/>
      <c r="BC56" s="16"/>
      <c r="BD56" s="16"/>
      <c r="BE56" s="16"/>
      <c r="BF56" s="16"/>
      <c r="BG56" s="16"/>
      <c r="BH56" s="16"/>
    </row>
    <row r="57" spans="1:79" ht="39.6" hidden="1" customHeight="1" x14ac:dyDescent="0.2">
      <c r="A57" s="74"/>
      <c r="B57" s="75"/>
      <c r="C57" s="76"/>
      <c r="D57" s="77" t="s">
        <v>130</v>
      </c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9"/>
      <c r="AC57" s="96">
        <v>0</v>
      </c>
      <c r="AD57" s="97"/>
      <c r="AE57" s="97"/>
      <c r="AF57" s="97"/>
      <c r="AG57" s="97"/>
      <c r="AH57" s="97"/>
      <c r="AI57" s="97"/>
      <c r="AJ57" s="98"/>
      <c r="AK57" s="96">
        <v>2072733</v>
      </c>
      <c r="AL57" s="97"/>
      <c r="AM57" s="97"/>
      <c r="AN57" s="97"/>
      <c r="AO57" s="97"/>
      <c r="AP57" s="97"/>
      <c r="AQ57" s="97"/>
      <c r="AR57" s="98"/>
      <c r="AS57" s="96">
        <f t="shared" ref="AS57" si="4">AC57+AK57</f>
        <v>2072733</v>
      </c>
      <c r="AT57" s="97"/>
      <c r="AU57" s="97"/>
      <c r="AV57" s="97"/>
      <c r="AW57" s="97"/>
      <c r="AX57" s="97"/>
      <c r="AY57" s="97"/>
      <c r="AZ57" s="98"/>
      <c r="BA57" s="16"/>
      <c r="BB57" s="16"/>
      <c r="BC57" s="16"/>
      <c r="BD57" s="16"/>
      <c r="BE57" s="16"/>
      <c r="BF57" s="16"/>
      <c r="BG57" s="16"/>
      <c r="BH57" s="16"/>
    </row>
    <row r="58" spans="1:79" ht="56.1" hidden="1" customHeight="1" x14ac:dyDescent="0.2">
      <c r="A58" s="74">
        <v>7</v>
      </c>
      <c r="B58" s="75"/>
      <c r="C58" s="76"/>
      <c r="D58" s="77" t="s">
        <v>131</v>
      </c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9"/>
      <c r="AC58" s="96">
        <v>0</v>
      </c>
      <c r="AD58" s="97"/>
      <c r="AE58" s="97"/>
      <c r="AF58" s="97"/>
      <c r="AG58" s="97"/>
      <c r="AH58" s="97"/>
      <c r="AI58" s="97"/>
      <c r="AJ58" s="98"/>
      <c r="AK58" s="96">
        <v>35600</v>
      </c>
      <c r="AL58" s="97"/>
      <c r="AM58" s="97"/>
      <c r="AN58" s="97"/>
      <c r="AO58" s="97"/>
      <c r="AP58" s="97"/>
      <c r="AQ58" s="97"/>
      <c r="AR58" s="98"/>
      <c r="AS58" s="96">
        <f t="shared" ref="AS58" si="5">AC58+AK58</f>
        <v>35600</v>
      </c>
      <c r="AT58" s="97"/>
      <c r="AU58" s="97"/>
      <c r="AV58" s="97"/>
      <c r="AW58" s="97"/>
      <c r="AX58" s="97"/>
      <c r="AY58" s="97"/>
      <c r="AZ58" s="98"/>
      <c r="BA58" s="16"/>
      <c r="BB58" s="16"/>
      <c r="BC58" s="16"/>
      <c r="BD58" s="16"/>
      <c r="BE58" s="16"/>
      <c r="BF58" s="16"/>
      <c r="BG58" s="16"/>
      <c r="BH58" s="16"/>
    </row>
    <row r="59" spans="1:79" ht="48" hidden="1" customHeight="1" x14ac:dyDescent="0.2">
      <c r="A59" s="74">
        <v>8</v>
      </c>
      <c r="B59" s="75"/>
      <c r="C59" s="76"/>
      <c r="D59" s="77" t="s">
        <v>132</v>
      </c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9"/>
      <c r="AC59" s="96">
        <v>0</v>
      </c>
      <c r="AD59" s="97"/>
      <c r="AE59" s="97"/>
      <c r="AF59" s="97"/>
      <c r="AG59" s="97"/>
      <c r="AH59" s="97"/>
      <c r="AI59" s="97"/>
      <c r="AJ59" s="98"/>
      <c r="AK59" s="96">
        <v>3000000</v>
      </c>
      <c r="AL59" s="97"/>
      <c r="AM59" s="97"/>
      <c r="AN59" s="97"/>
      <c r="AO59" s="97"/>
      <c r="AP59" s="97"/>
      <c r="AQ59" s="97"/>
      <c r="AR59" s="98"/>
      <c r="AS59" s="96">
        <f t="shared" ref="AS59" si="6">AC59+AK59</f>
        <v>3000000</v>
      </c>
      <c r="AT59" s="97"/>
      <c r="AU59" s="97"/>
      <c r="AV59" s="97"/>
      <c r="AW59" s="97"/>
      <c r="AX59" s="97"/>
      <c r="AY59" s="97"/>
      <c r="AZ59" s="98"/>
      <c r="BA59" s="16"/>
      <c r="BB59" s="16"/>
      <c r="BC59" s="16"/>
      <c r="BD59" s="16"/>
      <c r="BE59" s="16"/>
      <c r="BF59" s="16"/>
      <c r="BG59" s="16"/>
      <c r="BH59" s="16"/>
    </row>
    <row r="60" spans="1:79" ht="45" hidden="1" customHeight="1" x14ac:dyDescent="0.2">
      <c r="A60" s="74">
        <v>9</v>
      </c>
      <c r="B60" s="75"/>
      <c r="C60" s="76"/>
      <c r="D60" s="77" t="s">
        <v>133</v>
      </c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9"/>
      <c r="AC60" s="96">
        <v>0</v>
      </c>
      <c r="AD60" s="97"/>
      <c r="AE60" s="97"/>
      <c r="AF60" s="97"/>
      <c r="AG60" s="97"/>
      <c r="AH60" s="97"/>
      <c r="AI60" s="97"/>
      <c r="AJ60" s="98"/>
      <c r="AK60" s="96">
        <f>300000+770277</f>
        <v>1070277</v>
      </c>
      <c r="AL60" s="97"/>
      <c r="AM60" s="97"/>
      <c r="AN60" s="97"/>
      <c r="AO60" s="97"/>
      <c r="AP60" s="97"/>
      <c r="AQ60" s="97"/>
      <c r="AR60" s="98"/>
      <c r="AS60" s="96">
        <f t="shared" ref="AS60" si="7">AC60+AK60</f>
        <v>1070277</v>
      </c>
      <c r="AT60" s="97"/>
      <c r="AU60" s="97"/>
      <c r="AV60" s="97"/>
      <c r="AW60" s="97"/>
      <c r="AX60" s="97"/>
      <c r="AY60" s="97"/>
      <c r="AZ60" s="98"/>
      <c r="BA60" s="16"/>
      <c r="BB60" s="16"/>
      <c r="BC60" s="16"/>
      <c r="BD60" s="16"/>
      <c r="BE60" s="16"/>
      <c r="BF60" s="16"/>
      <c r="BG60" s="16"/>
      <c r="BH60" s="16"/>
    </row>
    <row r="61" spans="1:79" ht="45.95" hidden="1" customHeight="1" x14ac:dyDescent="0.2">
      <c r="A61" s="74"/>
      <c r="B61" s="75"/>
      <c r="C61" s="76"/>
      <c r="D61" s="77" t="s">
        <v>134</v>
      </c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9"/>
      <c r="AC61" s="96">
        <v>0</v>
      </c>
      <c r="AD61" s="97"/>
      <c r="AE61" s="97"/>
      <c r="AF61" s="97"/>
      <c r="AG61" s="97"/>
      <c r="AH61" s="97"/>
      <c r="AI61" s="97"/>
      <c r="AJ61" s="98"/>
      <c r="AK61" s="96">
        <v>240000</v>
      </c>
      <c r="AL61" s="97"/>
      <c r="AM61" s="97"/>
      <c r="AN61" s="97"/>
      <c r="AO61" s="97"/>
      <c r="AP61" s="97"/>
      <c r="AQ61" s="97"/>
      <c r="AR61" s="98"/>
      <c r="AS61" s="96">
        <f t="shared" ref="AS61" si="8">AC61+AK61</f>
        <v>240000</v>
      </c>
      <c r="AT61" s="97"/>
      <c r="AU61" s="97"/>
      <c r="AV61" s="97"/>
      <c r="AW61" s="97"/>
      <c r="AX61" s="97"/>
      <c r="AY61" s="97"/>
      <c r="AZ61" s="98"/>
      <c r="BA61" s="16"/>
      <c r="BB61" s="16"/>
      <c r="BC61" s="16"/>
      <c r="BD61" s="16"/>
      <c r="BE61" s="16"/>
      <c r="BF61" s="16"/>
      <c r="BG61" s="16"/>
      <c r="BH61" s="16"/>
    </row>
    <row r="62" spans="1:79" ht="47.45" customHeight="1" x14ac:dyDescent="0.2">
      <c r="A62" s="51">
        <v>4</v>
      </c>
      <c r="B62" s="52"/>
      <c r="C62" s="53"/>
      <c r="D62" s="54" t="s">
        <v>149</v>
      </c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6"/>
      <c r="AC62" s="60">
        <v>0</v>
      </c>
      <c r="AD62" s="61"/>
      <c r="AE62" s="61"/>
      <c r="AF62" s="61"/>
      <c r="AG62" s="61"/>
      <c r="AH62" s="61"/>
      <c r="AI62" s="61"/>
      <c r="AJ62" s="62"/>
      <c r="AK62" s="60">
        <v>1671946</v>
      </c>
      <c r="AL62" s="61"/>
      <c r="AM62" s="61"/>
      <c r="AN62" s="61"/>
      <c r="AO62" s="61"/>
      <c r="AP62" s="61"/>
      <c r="AQ62" s="61"/>
      <c r="AR62" s="62"/>
      <c r="AS62" s="60">
        <f t="shared" ref="AS62" si="9">AC62+AK62</f>
        <v>1671946</v>
      </c>
      <c r="AT62" s="61"/>
      <c r="AU62" s="61"/>
      <c r="AV62" s="61"/>
      <c r="AW62" s="61"/>
      <c r="AX62" s="61"/>
      <c r="AY62" s="61"/>
      <c r="AZ62" s="62"/>
      <c r="BA62" s="16"/>
      <c r="BB62" s="16"/>
      <c r="BC62" s="16"/>
      <c r="BD62" s="16"/>
      <c r="BE62" s="16"/>
      <c r="BF62" s="16"/>
      <c r="BG62" s="16"/>
      <c r="BH62" s="16"/>
    </row>
    <row r="63" spans="1:79" s="2" customFormat="1" ht="21.6" customHeight="1" x14ac:dyDescent="0.2">
      <c r="A63" s="83"/>
      <c r="B63" s="83"/>
      <c r="C63" s="83"/>
      <c r="D63" s="84" t="s">
        <v>63</v>
      </c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6"/>
      <c r="AC63" s="87">
        <f>AC50+AC54</f>
        <v>65083466</v>
      </c>
      <c r="AD63" s="87"/>
      <c r="AE63" s="87"/>
      <c r="AF63" s="87"/>
      <c r="AG63" s="87"/>
      <c r="AH63" s="87"/>
      <c r="AI63" s="87"/>
      <c r="AJ63" s="87"/>
      <c r="AK63" s="87">
        <f>AK50+AK55+AK62+AK54</f>
        <v>4404453</v>
      </c>
      <c r="AL63" s="87"/>
      <c r="AM63" s="87"/>
      <c r="AN63" s="87"/>
      <c r="AO63" s="87"/>
      <c r="AP63" s="87"/>
      <c r="AQ63" s="87"/>
      <c r="AR63" s="87"/>
      <c r="AS63" s="87">
        <f>AC63+AK63</f>
        <v>69487919</v>
      </c>
      <c r="AT63" s="87"/>
      <c r="AU63" s="87"/>
      <c r="AV63" s="87"/>
      <c r="AW63" s="87"/>
      <c r="AX63" s="87"/>
      <c r="AY63" s="87"/>
      <c r="AZ63" s="87"/>
      <c r="BA63" s="33"/>
      <c r="BB63" s="33"/>
      <c r="BC63" s="33"/>
      <c r="BD63" s="33"/>
      <c r="BE63" s="33"/>
      <c r="BF63" s="33"/>
      <c r="BG63" s="33"/>
      <c r="BH63" s="33"/>
    </row>
    <row r="64" spans="1:79" x14ac:dyDescent="0.2">
      <c r="AK64" s="183"/>
      <c r="AL64" s="184"/>
      <c r="AM64" s="184"/>
      <c r="AN64" s="184"/>
      <c r="AO64" s="184"/>
      <c r="AP64" s="184"/>
      <c r="AQ64" s="184"/>
      <c r="AR64" s="184"/>
    </row>
    <row r="65" spans="1:79" ht="15.75" customHeight="1" x14ac:dyDescent="0.2">
      <c r="A65" s="110" t="s">
        <v>42</v>
      </c>
      <c r="B65" s="110"/>
      <c r="C65" s="110"/>
      <c r="D65" s="110"/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  <c r="AJ65" s="110"/>
      <c r="AK65" s="110"/>
      <c r="AL65" s="110"/>
      <c r="AM65" s="110"/>
      <c r="AN65" s="110"/>
      <c r="AO65" s="110"/>
      <c r="AP65" s="110"/>
      <c r="AQ65" s="110"/>
      <c r="AR65" s="110"/>
      <c r="AS65" s="110"/>
      <c r="AT65" s="110"/>
      <c r="AU65" s="110"/>
      <c r="AV65" s="110"/>
      <c r="AW65" s="110"/>
      <c r="AX65" s="110"/>
      <c r="AY65" s="110"/>
      <c r="AZ65" s="110"/>
      <c r="BA65" s="110"/>
      <c r="BB65" s="110"/>
      <c r="BC65" s="110"/>
      <c r="BD65" s="110"/>
      <c r="BE65" s="110"/>
      <c r="BF65" s="110"/>
      <c r="BG65" s="110"/>
      <c r="BH65" s="110"/>
      <c r="BI65" s="110"/>
      <c r="BJ65" s="110"/>
      <c r="BK65" s="110"/>
      <c r="BL65" s="110"/>
    </row>
    <row r="66" spans="1:79" ht="15" customHeight="1" x14ac:dyDescent="0.2">
      <c r="A66" s="158" t="s">
        <v>76</v>
      </c>
      <c r="B66" s="158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  <c r="Y66" s="158"/>
      <c r="Z66" s="158"/>
      <c r="AA66" s="158"/>
      <c r="AB66" s="158"/>
      <c r="AC66" s="158"/>
      <c r="AD66" s="158"/>
      <c r="AE66" s="158"/>
      <c r="AF66" s="158"/>
      <c r="AG66" s="158"/>
      <c r="AH66" s="158"/>
      <c r="AI66" s="158"/>
      <c r="AJ66" s="158"/>
      <c r="AK66" s="158"/>
      <c r="AL66" s="158"/>
      <c r="AM66" s="158"/>
      <c r="AN66" s="158"/>
      <c r="AO66" s="158"/>
      <c r="AP66" s="158"/>
      <c r="AQ66" s="158"/>
      <c r="AR66" s="158"/>
      <c r="AS66" s="158"/>
      <c r="AT66" s="158"/>
      <c r="AU66" s="158"/>
      <c r="AV66" s="158"/>
      <c r="AW66" s="158"/>
      <c r="AX66" s="158"/>
      <c r="AY66" s="158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</row>
    <row r="67" spans="1:79" s="43" customFormat="1" ht="15.95" customHeight="1" x14ac:dyDescent="0.2">
      <c r="A67" s="134" t="s">
        <v>28</v>
      </c>
      <c r="B67" s="134"/>
      <c r="C67" s="134"/>
      <c r="D67" s="159" t="s">
        <v>34</v>
      </c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  <c r="Y67" s="160"/>
      <c r="Z67" s="160"/>
      <c r="AA67" s="161"/>
      <c r="AB67" s="134" t="s">
        <v>29</v>
      </c>
      <c r="AC67" s="134"/>
      <c r="AD67" s="134"/>
      <c r="AE67" s="134"/>
      <c r="AF67" s="134"/>
      <c r="AG67" s="134"/>
      <c r="AH67" s="134"/>
      <c r="AI67" s="134"/>
      <c r="AJ67" s="134" t="s">
        <v>30</v>
      </c>
      <c r="AK67" s="134"/>
      <c r="AL67" s="134"/>
      <c r="AM67" s="134"/>
      <c r="AN67" s="134"/>
      <c r="AO67" s="134"/>
      <c r="AP67" s="134"/>
      <c r="AQ67" s="134"/>
      <c r="AR67" s="134" t="s">
        <v>27</v>
      </c>
      <c r="AS67" s="134"/>
      <c r="AT67" s="134"/>
      <c r="AU67" s="134"/>
      <c r="AV67" s="134"/>
      <c r="AW67" s="134"/>
      <c r="AX67" s="134"/>
      <c r="AY67" s="134"/>
    </row>
    <row r="68" spans="1:79" s="43" customFormat="1" ht="9.9499999999999993" customHeight="1" x14ac:dyDescent="0.2">
      <c r="A68" s="134"/>
      <c r="B68" s="134"/>
      <c r="C68" s="134"/>
      <c r="D68" s="162"/>
      <c r="E68" s="163"/>
      <c r="F68" s="163"/>
      <c r="G68" s="163"/>
      <c r="H68" s="163"/>
      <c r="I68" s="163"/>
      <c r="J68" s="163"/>
      <c r="K68" s="163"/>
      <c r="L68" s="163"/>
      <c r="M68" s="163"/>
      <c r="N68" s="163"/>
      <c r="O68" s="163"/>
      <c r="P68" s="163"/>
      <c r="Q68" s="163"/>
      <c r="R68" s="163"/>
      <c r="S68" s="163"/>
      <c r="T68" s="163"/>
      <c r="U68" s="163"/>
      <c r="V68" s="163"/>
      <c r="W68" s="163"/>
      <c r="X68" s="163"/>
      <c r="Y68" s="163"/>
      <c r="Z68" s="163"/>
      <c r="AA68" s="164"/>
      <c r="AB68" s="134"/>
      <c r="AC68" s="134"/>
      <c r="AD68" s="134"/>
      <c r="AE68" s="134"/>
      <c r="AF68" s="134"/>
      <c r="AG68" s="134"/>
      <c r="AH68" s="134"/>
      <c r="AI68" s="134"/>
      <c r="AJ68" s="134"/>
      <c r="AK68" s="134"/>
      <c r="AL68" s="134"/>
      <c r="AM68" s="134"/>
      <c r="AN68" s="134"/>
      <c r="AO68" s="134"/>
      <c r="AP68" s="134"/>
      <c r="AQ68" s="134"/>
      <c r="AR68" s="134"/>
      <c r="AS68" s="134"/>
      <c r="AT68" s="134"/>
      <c r="AU68" s="134"/>
      <c r="AV68" s="134"/>
      <c r="AW68" s="134"/>
      <c r="AX68" s="134"/>
      <c r="AY68" s="134"/>
    </row>
    <row r="69" spans="1:79" s="43" customFormat="1" ht="15.75" customHeight="1" x14ac:dyDescent="0.2">
      <c r="A69" s="134">
        <v>1</v>
      </c>
      <c r="B69" s="134"/>
      <c r="C69" s="134"/>
      <c r="D69" s="135">
        <v>2</v>
      </c>
      <c r="E69" s="136"/>
      <c r="F69" s="136"/>
      <c r="G69" s="136"/>
      <c r="H69" s="136"/>
      <c r="I69" s="136"/>
      <c r="J69" s="136"/>
      <c r="K69" s="136"/>
      <c r="L69" s="136"/>
      <c r="M69" s="136"/>
      <c r="N69" s="136"/>
      <c r="O69" s="136"/>
      <c r="P69" s="136"/>
      <c r="Q69" s="136"/>
      <c r="R69" s="136"/>
      <c r="S69" s="136"/>
      <c r="T69" s="136"/>
      <c r="U69" s="136"/>
      <c r="V69" s="136"/>
      <c r="W69" s="136"/>
      <c r="X69" s="136"/>
      <c r="Y69" s="136"/>
      <c r="Z69" s="136"/>
      <c r="AA69" s="137"/>
      <c r="AB69" s="134">
        <v>3</v>
      </c>
      <c r="AC69" s="134"/>
      <c r="AD69" s="134"/>
      <c r="AE69" s="134"/>
      <c r="AF69" s="134"/>
      <c r="AG69" s="134"/>
      <c r="AH69" s="134"/>
      <c r="AI69" s="134"/>
      <c r="AJ69" s="134">
        <v>4</v>
      </c>
      <c r="AK69" s="134"/>
      <c r="AL69" s="134"/>
      <c r="AM69" s="134"/>
      <c r="AN69" s="134"/>
      <c r="AO69" s="134"/>
      <c r="AP69" s="134"/>
      <c r="AQ69" s="134"/>
      <c r="AR69" s="134">
        <v>5</v>
      </c>
      <c r="AS69" s="134"/>
      <c r="AT69" s="134"/>
      <c r="AU69" s="134"/>
      <c r="AV69" s="134"/>
      <c r="AW69" s="134"/>
      <c r="AX69" s="134"/>
      <c r="AY69" s="134"/>
    </row>
    <row r="70" spans="1:79" ht="12.75" hidden="1" customHeight="1" x14ac:dyDescent="0.2">
      <c r="A70" s="89" t="s">
        <v>6</v>
      </c>
      <c r="B70" s="89"/>
      <c r="C70" s="89"/>
      <c r="D70" s="139" t="s">
        <v>7</v>
      </c>
      <c r="E70" s="140"/>
      <c r="F70" s="140"/>
      <c r="G70" s="140"/>
      <c r="H70" s="140"/>
      <c r="I70" s="140"/>
      <c r="J70" s="140"/>
      <c r="K70" s="140"/>
      <c r="L70" s="140"/>
      <c r="M70" s="140"/>
      <c r="N70" s="140"/>
      <c r="O70" s="140"/>
      <c r="P70" s="140"/>
      <c r="Q70" s="140"/>
      <c r="R70" s="140"/>
      <c r="S70" s="140"/>
      <c r="T70" s="140"/>
      <c r="U70" s="140"/>
      <c r="V70" s="140"/>
      <c r="W70" s="140"/>
      <c r="X70" s="140"/>
      <c r="Y70" s="140"/>
      <c r="Z70" s="140"/>
      <c r="AA70" s="141"/>
      <c r="AB70" s="168" t="s">
        <v>8</v>
      </c>
      <c r="AC70" s="168"/>
      <c r="AD70" s="168"/>
      <c r="AE70" s="168"/>
      <c r="AF70" s="168"/>
      <c r="AG70" s="168"/>
      <c r="AH70" s="168"/>
      <c r="AI70" s="168"/>
      <c r="AJ70" s="168" t="s">
        <v>9</v>
      </c>
      <c r="AK70" s="168"/>
      <c r="AL70" s="168"/>
      <c r="AM70" s="168"/>
      <c r="AN70" s="168"/>
      <c r="AO70" s="168"/>
      <c r="AP70" s="168"/>
      <c r="AQ70" s="168"/>
      <c r="AR70" s="168" t="s">
        <v>10</v>
      </c>
      <c r="AS70" s="168"/>
      <c r="AT70" s="168"/>
      <c r="AU70" s="168"/>
      <c r="AV70" s="168"/>
      <c r="AW70" s="168"/>
      <c r="AX70" s="168"/>
      <c r="AY70" s="168"/>
      <c r="CA70" s="1" t="s">
        <v>15</v>
      </c>
    </row>
    <row r="71" spans="1:79" ht="50.1" customHeight="1" x14ac:dyDescent="0.2">
      <c r="A71" s="89">
        <v>1</v>
      </c>
      <c r="B71" s="89"/>
      <c r="C71" s="89"/>
      <c r="D71" s="77" t="s">
        <v>116</v>
      </c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1"/>
      <c r="AB71" s="169">
        <f>AC50</f>
        <v>64846866</v>
      </c>
      <c r="AC71" s="169"/>
      <c r="AD71" s="169"/>
      <c r="AE71" s="169"/>
      <c r="AF71" s="169"/>
      <c r="AG71" s="169"/>
      <c r="AH71" s="169"/>
      <c r="AI71" s="169"/>
      <c r="AJ71" s="169">
        <f>AK63-54999</f>
        <v>4349454</v>
      </c>
      <c r="AK71" s="169"/>
      <c r="AL71" s="169"/>
      <c r="AM71" s="169"/>
      <c r="AN71" s="169"/>
      <c r="AO71" s="169"/>
      <c r="AP71" s="169"/>
      <c r="AQ71" s="169"/>
      <c r="AR71" s="169">
        <f>AB71+AJ71</f>
        <v>69196320</v>
      </c>
      <c r="AS71" s="169"/>
      <c r="AT71" s="169"/>
      <c r="AU71" s="169"/>
      <c r="AV71" s="169"/>
      <c r="AW71" s="169"/>
      <c r="AX71" s="169"/>
      <c r="AY71" s="169"/>
      <c r="CA71" s="1" t="s">
        <v>16</v>
      </c>
    </row>
    <row r="72" spans="1:79" ht="42" customHeight="1" x14ac:dyDescent="0.2">
      <c r="A72" s="74">
        <v>2</v>
      </c>
      <c r="B72" s="75"/>
      <c r="C72" s="76"/>
      <c r="D72" s="77" t="s">
        <v>156</v>
      </c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9"/>
      <c r="AB72" s="80">
        <f>AC54</f>
        <v>236600</v>
      </c>
      <c r="AC72" s="81"/>
      <c r="AD72" s="81"/>
      <c r="AE72" s="81"/>
      <c r="AF72" s="81"/>
      <c r="AG72" s="81"/>
      <c r="AH72" s="81"/>
      <c r="AI72" s="82"/>
      <c r="AJ72" s="80">
        <f>AK54</f>
        <v>54999</v>
      </c>
      <c r="AK72" s="81"/>
      <c r="AL72" s="81"/>
      <c r="AM72" s="81"/>
      <c r="AN72" s="81"/>
      <c r="AO72" s="81"/>
      <c r="AP72" s="81"/>
      <c r="AQ72" s="82"/>
      <c r="AR72" s="80">
        <f>AS54</f>
        <v>291599</v>
      </c>
      <c r="AS72" s="81"/>
      <c r="AT72" s="81"/>
      <c r="AU72" s="81"/>
      <c r="AV72" s="81"/>
      <c r="AW72" s="81"/>
      <c r="AX72" s="81"/>
      <c r="AY72" s="82"/>
    </row>
    <row r="73" spans="1:79" s="2" customFormat="1" ht="17.45" customHeight="1" x14ac:dyDescent="0.2">
      <c r="A73" s="83"/>
      <c r="B73" s="83"/>
      <c r="C73" s="83"/>
      <c r="D73" s="84" t="s">
        <v>27</v>
      </c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6"/>
      <c r="AB73" s="87">
        <f>AB71+AB72</f>
        <v>65083466</v>
      </c>
      <c r="AC73" s="87"/>
      <c r="AD73" s="87"/>
      <c r="AE73" s="87"/>
      <c r="AF73" s="87"/>
      <c r="AG73" s="87"/>
      <c r="AH73" s="87"/>
      <c r="AI73" s="87"/>
      <c r="AJ73" s="87">
        <f>AJ71+AJ72</f>
        <v>4404453</v>
      </c>
      <c r="AK73" s="87"/>
      <c r="AL73" s="87"/>
      <c r="AM73" s="87"/>
      <c r="AN73" s="87"/>
      <c r="AO73" s="87"/>
      <c r="AP73" s="87"/>
      <c r="AQ73" s="87"/>
      <c r="AR73" s="87">
        <f>AB73+AJ73</f>
        <v>69487919</v>
      </c>
      <c r="AS73" s="87"/>
      <c r="AT73" s="87"/>
      <c r="AU73" s="87"/>
      <c r="AV73" s="87"/>
      <c r="AW73" s="87"/>
      <c r="AX73" s="87"/>
      <c r="AY73" s="87"/>
    </row>
    <row r="75" spans="1:79" ht="15.75" customHeight="1" x14ac:dyDescent="0.2">
      <c r="A75" s="133" t="s">
        <v>43</v>
      </c>
      <c r="B75" s="133"/>
      <c r="C75" s="133"/>
      <c r="D75" s="133"/>
      <c r="E75" s="133"/>
      <c r="F75" s="133"/>
      <c r="G75" s="133"/>
      <c r="H75" s="133"/>
      <c r="I75" s="133"/>
      <c r="J75" s="133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  <c r="V75" s="133"/>
      <c r="W75" s="133"/>
      <c r="X75" s="133"/>
      <c r="Y75" s="133"/>
      <c r="Z75" s="133"/>
      <c r="AA75" s="133"/>
      <c r="AB75" s="133"/>
      <c r="AC75" s="133"/>
      <c r="AD75" s="133"/>
      <c r="AE75" s="133"/>
      <c r="AF75" s="133"/>
      <c r="AG75" s="133"/>
      <c r="AH75" s="133"/>
      <c r="AI75" s="133"/>
      <c r="AJ75" s="133"/>
      <c r="AK75" s="133"/>
      <c r="AL75" s="133"/>
      <c r="AM75" s="133"/>
      <c r="AN75" s="133"/>
      <c r="AO75" s="133"/>
      <c r="AP75" s="133"/>
      <c r="AQ75" s="133"/>
      <c r="AR75" s="133"/>
      <c r="AS75" s="133"/>
      <c r="AT75" s="133"/>
      <c r="AU75" s="133"/>
      <c r="AV75" s="133"/>
      <c r="AW75" s="133"/>
      <c r="AX75" s="133"/>
      <c r="AY75" s="133"/>
      <c r="AZ75" s="133"/>
      <c r="BA75" s="133"/>
      <c r="BB75" s="133"/>
      <c r="BC75" s="133"/>
      <c r="BD75" s="133"/>
      <c r="BE75" s="133"/>
      <c r="BF75" s="133"/>
      <c r="BG75" s="133"/>
      <c r="BH75" s="133"/>
      <c r="BI75" s="133"/>
      <c r="BJ75" s="133"/>
      <c r="BK75" s="133"/>
      <c r="BL75" s="133"/>
    </row>
    <row r="76" spans="1:79" s="43" customFormat="1" ht="18.600000000000001" customHeight="1" x14ac:dyDescent="0.2">
      <c r="A76" s="134" t="s">
        <v>28</v>
      </c>
      <c r="B76" s="134"/>
      <c r="C76" s="134"/>
      <c r="D76" s="134"/>
      <c r="E76" s="134"/>
      <c r="F76" s="134"/>
      <c r="G76" s="135" t="s">
        <v>44</v>
      </c>
      <c r="H76" s="136"/>
      <c r="I76" s="136"/>
      <c r="J76" s="136"/>
      <c r="K76" s="136"/>
      <c r="L76" s="136"/>
      <c r="M76" s="136"/>
      <c r="N76" s="136"/>
      <c r="O76" s="136"/>
      <c r="P76" s="136"/>
      <c r="Q76" s="136"/>
      <c r="R76" s="136"/>
      <c r="S76" s="136"/>
      <c r="T76" s="136"/>
      <c r="U76" s="136"/>
      <c r="V76" s="136"/>
      <c r="W76" s="136"/>
      <c r="X76" s="136"/>
      <c r="Y76" s="137"/>
      <c r="Z76" s="134" t="s">
        <v>2</v>
      </c>
      <c r="AA76" s="134"/>
      <c r="AB76" s="134"/>
      <c r="AC76" s="134"/>
      <c r="AD76" s="134"/>
      <c r="AE76" s="134" t="s">
        <v>1</v>
      </c>
      <c r="AF76" s="134"/>
      <c r="AG76" s="134"/>
      <c r="AH76" s="134"/>
      <c r="AI76" s="134"/>
      <c r="AJ76" s="134"/>
      <c r="AK76" s="134"/>
      <c r="AL76" s="134"/>
      <c r="AM76" s="134"/>
      <c r="AN76" s="134"/>
      <c r="AO76" s="135" t="s">
        <v>29</v>
      </c>
      <c r="AP76" s="136"/>
      <c r="AQ76" s="136"/>
      <c r="AR76" s="136"/>
      <c r="AS76" s="136"/>
      <c r="AT76" s="136"/>
      <c r="AU76" s="136"/>
      <c r="AV76" s="137"/>
      <c r="AW76" s="135" t="s">
        <v>30</v>
      </c>
      <c r="AX76" s="136"/>
      <c r="AY76" s="136"/>
      <c r="AZ76" s="136"/>
      <c r="BA76" s="136"/>
      <c r="BB76" s="136"/>
      <c r="BC76" s="136"/>
      <c r="BD76" s="137"/>
      <c r="BE76" s="135" t="s">
        <v>27</v>
      </c>
      <c r="BF76" s="136"/>
      <c r="BG76" s="136"/>
      <c r="BH76" s="136"/>
      <c r="BI76" s="136"/>
      <c r="BJ76" s="136"/>
      <c r="BK76" s="136"/>
      <c r="BL76" s="137"/>
    </row>
    <row r="77" spans="1:79" s="46" customFormat="1" ht="11.45" customHeight="1" x14ac:dyDescent="0.2">
      <c r="A77" s="99">
        <v>1</v>
      </c>
      <c r="B77" s="99"/>
      <c r="C77" s="99"/>
      <c r="D77" s="99"/>
      <c r="E77" s="99"/>
      <c r="F77" s="99"/>
      <c r="G77" s="100">
        <v>2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99">
        <v>3</v>
      </c>
      <c r="AA77" s="99"/>
      <c r="AB77" s="99"/>
      <c r="AC77" s="99"/>
      <c r="AD77" s="99"/>
      <c r="AE77" s="99">
        <v>4</v>
      </c>
      <c r="AF77" s="99"/>
      <c r="AG77" s="99"/>
      <c r="AH77" s="99"/>
      <c r="AI77" s="99"/>
      <c r="AJ77" s="99"/>
      <c r="AK77" s="99"/>
      <c r="AL77" s="99"/>
      <c r="AM77" s="99"/>
      <c r="AN77" s="99"/>
      <c r="AO77" s="99">
        <v>5</v>
      </c>
      <c r="AP77" s="99"/>
      <c r="AQ77" s="99"/>
      <c r="AR77" s="99"/>
      <c r="AS77" s="99"/>
      <c r="AT77" s="99"/>
      <c r="AU77" s="99"/>
      <c r="AV77" s="99"/>
      <c r="AW77" s="99">
        <v>6</v>
      </c>
      <c r="AX77" s="99"/>
      <c r="AY77" s="99"/>
      <c r="AZ77" s="99"/>
      <c r="BA77" s="99"/>
      <c r="BB77" s="99"/>
      <c r="BC77" s="99"/>
      <c r="BD77" s="99"/>
      <c r="BE77" s="99">
        <v>7</v>
      </c>
      <c r="BF77" s="99"/>
      <c r="BG77" s="99"/>
      <c r="BH77" s="99"/>
      <c r="BI77" s="99"/>
      <c r="BJ77" s="99"/>
      <c r="BK77" s="99"/>
      <c r="BL77" s="99"/>
    </row>
    <row r="78" spans="1:79" ht="12.75" hidden="1" customHeight="1" x14ac:dyDescent="0.2">
      <c r="A78" s="89" t="s">
        <v>33</v>
      </c>
      <c r="B78" s="89"/>
      <c r="C78" s="89"/>
      <c r="D78" s="89"/>
      <c r="E78" s="89"/>
      <c r="F78" s="89"/>
      <c r="G78" s="139" t="s">
        <v>7</v>
      </c>
      <c r="H78" s="140"/>
      <c r="I78" s="140"/>
      <c r="J78" s="140"/>
      <c r="K78" s="140"/>
      <c r="L78" s="140"/>
      <c r="M78" s="140"/>
      <c r="N78" s="140"/>
      <c r="O78" s="140"/>
      <c r="P78" s="140"/>
      <c r="Q78" s="140"/>
      <c r="R78" s="140"/>
      <c r="S78" s="140"/>
      <c r="T78" s="140"/>
      <c r="U78" s="140"/>
      <c r="V78" s="140"/>
      <c r="W78" s="140"/>
      <c r="X78" s="140"/>
      <c r="Y78" s="141"/>
      <c r="Z78" s="89" t="s">
        <v>19</v>
      </c>
      <c r="AA78" s="89"/>
      <c r="AB78" s="89"/>
      <c r="AC78" s="89"/>
      <c r="AD78" s="89"/>
      <c r="AE78" s="182" t="s">
        <v>32</v>
      </c>
      <c r="AF78" s="182"/>
      <c r="AG78" s="182"/>
      <c r="AH78" s="182"/>
      <c r="AI78" s="182"/>
      <c r="AJ78" s="182"/>
      <c r="AK78" s="182"/>
      <c r="AL78" s="182"/>
      <c r="AM78" s="182"/>
      <c r="AN78" s="139"/>
      <c r="AO78" s="168" t="s">
        <v>8</v>
      </c>
      <c r="AP78" s="168"/>
      <c r="AQ78" s="168"/>
      <c r="AR78" s="168"/>
      <c r="AS78" s="168"/>
      <c r="AT78" s="168"/>
      <c r="AU78" s="168"/>
      <c r="AV78" s="168"/>
      <c r="AW78" s="168" t="s">
        <v>31</v>
      </c>
      <c r="AX78" s="168"/>
      <c r="AY78" s="168"/>
      <c r="AZ78" s="168"/>
      <c r="BA78" s="168"/>
      <c r="BB78" s="168"/>
      <c r="BC78" s="168"/>
      <c r="BD78" s="168"/>
      <c r="BE78" s="168" t="s">
        <v>65</v>
      </c>
      <c r="BF78" s="168"/>
      <c r="BG78" s="168"/>
      <c r="BH78" s="168"/>
      <c r="BI78" s="168"/>
      <c r="BJ78" s="168"/>
      <c r="BK78" s="168"/>
      <c r="BL78" s="168"/>
      <c r="CA78" s="1" t="s">
        <v>17</v>
      </c>
    </row>
    <row r="79" spans="1:79" s="2" customFormat="1" ht="12.75" customHeight="1" x14ac:dyDescent="0.2">
      <c r="A79" s="83">
        <v>0</v>
      </c>
      <c r="B79" s="83"/>
      <c r="C79" s="83"/>
      <c r="D79" s="83"/>
      <c r="E79" s="83"/>
      <c r="F79" s="83"/>
      <c r="G79" s="84" t="s">
        <v>64</v>
      </c>
      <c r="H79" s="177"/>
      <c r="I79" s="177"/>
      <c r="J79" s="177"/>
      <c r="K79" s="177"/>
      <c r="L79" s="177"/>
      <c r="M79" s="177"/>
      <c r="N79" s="177"/>
      <c r="O79" s="177"/>
      <c r="P79" s="177"/>
      <c r="Q79" s="177"/>
      <c r="R79" s="177"/>
      <c r="S79" s="177"/>
      <c r="T79" s="177"/>
      <c r="U79" s="177"/>
      <c r="V79" s="177"/>
      <c r="W79" s="177"/>
      <c r="X79" s="177"/>
      <c r="Y79" s="178"/>
      <c r="Z79" s="179"/>
      <c r="AA79" s="179"/>
      <c r="AB79" s="179"/>
      <c r="AC79" s="179"/>
      <c r="AD79" s="179"/>
      <c r="AE79" s="180"/>
      <c r="AF79" s="180"/>
      <c r="AG79" s="180"/>
      <c r="AH79" s="180"/>
      <c r="AI79" s="180"/>
      <c r="AJ79" s="180"/>
      <c r="AK79" s="180"/>
      <c r="AL79" s="180"/>
      <c r="AM79" s="180"/>
      <c r="AN79" s="84"/>
      <c r="AO79" s="181"/>
      <c r="AP79" s="181"/>
      <c r="AQ79" s="181"/>
      <c r="AR79" s="181"/>
      <c r="AS79" s="181"/>
      <c r="AT79" s="181"/>
      <c r="AU79" s="181"/>
      <c r="AV79" s="181"/>
      <c r="AW79" s="181"/>
      <c r="AX79" s="181"/>
      <c r="AY79" s="181"/>
      <c r="AZ79" s="181"/>
      <c r="BA79" s="181"/>
      <c r="BB79" s="181"/>
      <c r="BC79" s="181"/>
      <c r="BD79" s="181"/>
      <c r="BE79" s="181"/>
      <c r="BF79" s="181"/>
      <c r="BG79" s="181"/>
      <c r="BH79" s="181"/>
      <c r="BI79" s="181"/>
      <c r="BJ79" s="181"/>
      <c r="BK79" s="181"/>
      <c r="BL79" s="181"/>
      <c r="CA79" s="2" t="s">
        <v>18</v>
      </c>
    </row>
    <row r="80" spans="1:79" ht="22.5" customHeight="1" x14ac:dyDescent="0.2">
      <c r="A80" s="89">
        <v>1</v>
      </c>
      <c r="B80" s="89"/>
      <c r="C80" s="89"/>
      <c r="D80" s="89"/>
      <c r="E80" s="89"/>
      <c r="F80" s="89"/>
      <c r="G80" s="77" t="s">
        <v>105</v>
      </c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1"/>
      <c r="Z80" s="92" t="s">
        <v>66</v>
      </c>
      <c r="AA80" s="92"/>
      <c r="AB80" s="92"/>
      <c r="AC80" s="92"/>
      <c r="AD80" s="92"/>
      <c r="AE80" s="93" t="s">
        <v>85</v>
      </c>
      <c r="AF80" s="94"/>
      <c r="AG80" s="94"/>
      <c r="AH80" s="94"/>
      <c r="AI80" s="94"/>
      <c r="AJ80" s="94"/>
      <c r="AK80" s="94"/>
      <c r="AL80" s="94"/>
      <c r="AM80" s="94"/>
      <c r="AN80" s="95"/>
      <c r="AO80" s="104">
        <v>4</v>
      </c>
      <c r="AP80" s="104"/>
      <c r="AQ80" s="104"/>
      <c r="AR80" s="104"/>
      <c r="AS80" s="104"/>
      <c r="AT80" s="104"/>
      <c r="AU80" s="104"/>
      <c r="AV80" s="104"/>
      <c r="AW80" s="104">
        <v>4</v>
      </c>
      <c r="AX80" s="104"/>
      <c r="AY80" s="104"/>
      <c r="AZ80" s="104"/>
      <c r="BA80" s="104"/>
      <c r="BB80" s="104"/>
      <c r="BC80" s="104"/>
      <c r="BD80" s="104"/>
      <c r="BE80" s="104">
        <v>4</v>
      </c>
      <c r="BF80" s="104"/>
      <c r="BG80" s="104"/>
      <c r="BH80" s="104"/>
      <c r="BI80" s="104"/>
      <c r="BJ80" s="104"/>
      <c r="BK80" s="104"/>
      <c r="BL80" s="104"/>
    </row>
    <row r="81" spans="1:64" ht="33" customHeight="1" x14ac:dyDescent="0.2">
      <c r="A81" s="68">
        <v>2</v>
      </c>
      <c r="B81" s="68"/>
      <c r="C81" s="68"/>
      <c r="D81" s="68"/>
      <c r="E81" s="68"/>
      <c r="F81" s="68"/>
      <c r="G81" s="54" t="s">
        <v>106</v>
      </c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70"/>
      <c r="Z81" s="71" t="s">
        <v>100</v>
      </c>
      <c r="AA81" s="71"/>
      <c r="AB81" s="71"/>
      <c r="AC81" s="71"/>
      <c r="AD81" s="71"/>
      <c r="AE81" s="47" t="s">
        <v>86</v>
      </c>
      <c r="AF81" s="72"/>
      <c r="AG81" s="72"/>
      <c r="AH81" s="72"/>
      <c r="AI81" s="72"/>
      <c r="AJ81" s="72"/>
      <c r="AK81" s="72"/>
      <c r="AL81" s="72"/>
      <c r="AM81" s="72"/>
      <c r="AN81" s="73"/>
      <c r="AO81" s="50">
        <f>AB73-AB72</f>
        <v>64846866</v>
      </c>
      <c r="AP81" s="50"/>
      <c r="AQ81" s="50"/>
      <c r="AR81" s="50"/>
      <c r="AS81" s="50"/>
      <c r="AT81" s="50"/>
      <c r="AU81" s="50"/>
      <c r="AV81" s="50"/>
      <c r="AW81" s="50">
        <f>AJ73-AJ72</f>
        <v>4349454</v>
      </c>
      <c r="AX81" s="50"/>
      <c r="AY81" s="50"/>
      <c r="AZ81" s="50"/>
      <c r="BA81" s="50"/>
      <c r="BB81" s="50"/>
      <c r="BC81" s="50"/>
      <c r="BD81" s="50"/>
      <c r="BE81" s="50">
        <f>AO81+AW81</f>
        <v>69196320</v>
      </c>
      <c r="BF81" s="50"/>
      <c r="BG81" s="50"/>
      <c r="BH81" s="50"/>
      <c r="BI81" s="50"/>
      <c r="BJ81" s="50"/>
      <c r="BK81" s="50"/>
      <c r="BL81" s="50"/>
    </row>
    <row r="82" spans="1:64" ht="33" hidden="1" customHeight="1" x14ac:dyDescent="0.2">
      <c r="A82" s="51">
        <v>3</v>
      </c>
      <c r="B82" s="52"/>
      <c r="C82" s="52"/>
      <c r="D82" s="52"/>
      <c r="E82" s="52"/>
      <c r="F82" s="53"/>
      <c r="G82" s="54" t="s">
        <v>121</v>
      </c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70"/>
      <c r="Z82" s="71" t="s">
        <v>100</v>
      </c>
      <c r="AA82" s="71"/>
      <c r="AB82" s="71"/>
      <c r="AC82" s="71"/>
      <c r="AD82" s="71"/>
      <c r="AE82" s="47" t="s">
        <v>122</v>
      </c>
      <c r="AF82" s="72"/>
      <c r="AG82" s="72"/>
      <c r="AH82" s="72"/>
      <c r="AI82" s="72"/>
      <c r="AJ82" s="72"/>
      <c r="AK82" s="72"/>
      <c r="AL82" s="72"/>
      <c r="AM82" s="72"/>
      <c r="AN82" s="73"/>
      <c r="AO82" s="60">
        <f>AC62</f>
        <v>0</v>
      </c>
      <c r="AP82" s="61"/>
      <c r="AQ82" s="61"/>
      <c r="AR82" s="61"/>
      <c r="AS82" s="61"/>
      <c r="AT82" s="61"/>
      <c r="AU82" s="61"/>
      <c r="AV82" s="62"/>
      <c r="AW82" s="50">
        <v>0</v>
      </c>
      <c r="AX82" s="50"/>
      <c r="AY82" s="50"/>
      <c r="AZ82" s="50"/>
      <c r="BA82" s="50"/>
      <c r="BB82" s="50"/>
      <c r="BC82" s="50"/>
      <c r="BD82" s="50"/>
      <c r="BE82" s="50">
        <f>AO82+AW82</f>
        <v>0</v>
      </c>
      <c r="BF82" s="50"/>
      <c r="BG82" s="50"/>
      <c r="BH82" s="50"/>
      <c r="BI82" s="50"/>
      <c r="BJ82" s="50"/>
      <c r="BK82" s="50"/>
      <c r="BL82" s="50"/>
    </row>
    <row r="83" spans="1:64" ht="33" customHeight="1" x14ac:dyDescent="0.2">
      <c r="A83" s="51">
        <v>3</v>
      </c>
      <c r="B83" s="52"/>
      <c r="C83" s="52"/>
      <c r="D83" s="52"/>
      <c r="E83" s="52"/>
      <c r="F83" s="53"/>
      <c r="G83" s="54" t="s">
        <v>117</v>
      </c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6"/>
      <c r="Z83" s="57" t="s">
        <v>100</v>
      </c>
      <c r="AA83" s="58"/>
      <c r="AB83" s="58"/>
      <c r="AC83" s="58"/>
      <c r="AD83" s="59"/>
      <c r="AE83" s="47" t="s">
        <v>86</v>
      </c>
      <c r="AF83" s="72"/>
      <c r="AG83" s="72"/>
      <c r="AH83" s="72"/>
      <c r="AI83" s="72"/>
      <c r="AJ83" s="72"/>
      <c r="AK83" s="72"/>
      <c r="AL83" s="72"/>
      <c r="AM83" s="72"/>
      <c r="AN83" s="73"/>
      <c r="AO83" s="60">
        <v>411157</v>
      </c>
      <c r="AP83" s="61"/>
      <c r="AQ83" s="61"/>
      <c r="AR83" s="61"/>
      <c r="AS83" s="61"/>
      <c r="AT83" s="61"/>
      <c r="AU83" s="61"/>
      <c r="AV83" s="62"/>
      <c r="AW83" s="60">
        <v>0</v>
      </c>
      <c r="AX83" s="61"/>
      <c r="AY83" s="61"/>
      <c r="AZ83" s="61"/>
      <c r="BA83" s="61"/>
      <c r="BB83" s="61"/>
      <c r="BC83" s="61"/>
      <c r="BD83" s="62"/>
      <c r="BE83" s="50">
        <f>AO83+AW83</f>
        <v>411157</v>
      </c>
      <c r="BF83" s="50"/>
      <c r="BG83" s="50"/>
      <c r="BH83" s="50"/>
      <c r="BI83" s="50"/>
      <c r="BJ83" s="50"/>
      <c r="BK83" s="50"/>
      <c r="BL83" s="50"/>
    </row>
    <row r="84" spans="1:64" ht="33" customHeight="1" x14ac:dyDescent="0.2">
      <c r="A84" s="51">
        <v>4</v>
      </c>
      <c r="B84" s="52"/>
      <c r="C84" s="52"/>
      <c r="D84" s="52"/>
      <c r="E84" s="52"/>
      <c r="F84" s="53"/>
      <c r="G84" s="54" t="s">
        <v>152</v>
      </c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6"/>
      <c r="Z84" s="57" t="s">
        <v>100</v>
      </c>
      <c r="AA84" s="58"/>
      <c r="AB84" s="58"/>
      <c r="AC84" s="58"/>
      <c r="AD84" s="59"/>
      <c r="AE84" s="47" t="s">
        <v>138</v>
      </c>
      <c r="AF84" s="48"/>
      <c r="AG84" s="48"/>
      <c r="AH84" s="48"/>
      <c r="AI84" s="48"/>
      <c r="AJ84" s="48"/>
      <c r="AK84" s="48"/>
      <c r="AL84" s="48"/>
      <c r="AM84" s="48"/>
      <c r="AN84" s="49"/>
      <c r="AO84" s="60">
        <f>AC54</f>
        <v>236600</v>
      </c>
      <c r="AP84" s="61"/>
      <c r="AQ84" s="61"/>
      <c r="AR84" s="61"/>
      <c r="AS84" s="61"/>
      <c r="AT84" s="61"/>
      <c r="AU84" s="61"/>
      <c r="AV84" s="62"/>
      <c r="AW84" s="60">
        <f>AK54</f>
        <v>54999</v>
      </c>
      <c r="AX84" s="61"/>
      <c r="AY84" s="61"/>
      <c r="AZ84" s="61"/>
      <c r="BA84" s="61"/>
      <c r="BB84" s="61"/>
      <c r="BC84" s="61"/>
      <c r="BD84" s="62"/>
      <c r="BE84" s="60">
        <f>AO84+AW84</f>
        <v>291599</v>
      </c>
      <c r="BF84" s="61"/>
      <c r="BG84" s="61"/>
      <c r="BH84" s="61"/>
      <c r="BI84" s="61"/>
      <c r="BJ84" s="61"/>
      <c r="BK84" s="61"/>
      <c r="BL84" s="62"/>
    </row>
    <row r="85" spans="1:64" ht="42.6" customHeight="1" x14ac:dyDescent="0.2">
      <c r="A85" s="89">
        <v>5</v>
      </c>
      <c r="B85" s="89"/>
      <c r="C85" s="89"/>
      <c r="D85" s="89"/>
      <c r="E85" s="89"/>
      <c r="F85" s="89"/>
      <c r="G85" s="77" t="s">
        <v>110</v>
      </c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1"/>
      <c r="Z85" s="92" t="s">
        <v>111</v>
      </c>
      <c r="AA85" s="92"/>
      <c r="AB85" s="92"/>
      <c r="AC85" s="92"/>
      <c r="AD85" s="92"/>
      <c r="AE85" s="93" t="s">
        <v>87</v>
      </c>
      <c r="AF85" s="94"/>
      <c r="AG85" s="94"/>
      <c r="AH85" s="94"/>
      <c r="AI85" s="94"/>
      <c r="AJ85" s="94"/>
      <c r="AK85" s="94"/>
      <c r="AL85" s="94"/>
      <c r="AM85" s="94"/>
      <c r="AN85" s="95"/>
      <c r="AO85" s="103">
        <v>291.22000000000003</v>
      </c>
      <c r="AP85" s="103"/>
      <c r="AQ85" s="103"/>
      <c r="AR85" s="103"/>
      <c r="AS85" s="103"/>
      <c r="AT85" s="103"/>
      <c r="AU85" s="103"/>
      <c r="AV85" s="103"/>
      <c r="AW85" s="104">
        <v>0</v>
      </c>
      <c r="AX85" s="104"/>
      <c r="AY85" s="104"/>
      <c r="AZ85" s="104"/>
      <c r="BA85" s="104"/>
      <c r="BB85" s="104"/>
      <c r="BC85" s="104"/>
      <c r="BD85" s="104"/>
      <c r="BE85" s="103">
        <f>AO85+AW85</f>
        <v>291.22000000000003</v>
      </c>
      <c r="BF85" s="103"/>
      <c r="BG85" s="103"/>
      <c r="BH85" s="103"/>
      <c r="BI85" s="103"/>
      <c r="BJ85" s="103"/>
      <c r="BK85" s="103"/>
      <c r="BL85" s="103"/>
    </row>
    <row r="86" spans="1:64" ht="18" customHeight="1" x14ac:dyDescent="0.2">
      <c r="A86" s="89">
        <v>6</v>
      </c>
      <c r="B86" s="89"/>
      <c r="C86" s="89"/>
      <c r="D86" s="89"/>
      <c r="E86" s="89"/>
      <c r="F86" s="89"/>
      <c r="G86" s="77" t="s">
        <v>107</v>
      </c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1"/>
      <c r="Z86" s="92" t="s">
        <v>111</v>
      </c>
      <c r="AA86" s="92"/>
      <c r="AB86" s="92"/>
      <c r="AC86" s="92"/>
      <c r="AD86" s="92"/>
      <c r="AE86" s="93" t="s">
        <v>88</v>
      </c>
      <c r="AF86" s="94"/>
      <c r="AG86" s="94"/>
      <c r="AH86" s="94"/>
      <c r="AI86" s="94"/>
      <c r="AJ86" s="94"/>
      <c r="AK86" s="94"/>
      <c r="AL86" s="94"/>
      <c r="AM86" s="94"/>
      <c r="AN86" s="95"/>
      <c r="AO86" s="103">
        <v>121.5</v>
      </c>
      <c r="AP86" s="103"/>
      <c r="AQ86" s="103"/>
      <c r="AR86" s="103"/>
      <c r="AS86" s="103"/>
      <c r="AT86" s="103"/>
      <c r="AU86" s="103"/>
      <c r="AV86" s="103"/>
      <c r="AW86" s="104">
        <v>0</v>
      </c>
      <c r="AX86" s="104"/>
      <c r="AY86" s="104"/>
      <c r="AZ86" s="104"/>
      <c r="BA86" s="104"/>
      <c r="BB86" s="104"/>
      <c r="BC86" s="104"/>
      <c r="BD86" s="104"/>
      <c r="BE86" s="103">
        <f>AO86</f>
        <v>121.5</v>
      </c>
      <c r="BF86" s="103"/>
      <c r="BG86" s="103"/>
      <c r="BH86" s="103"/>
      <c r="BI86" s="103"/>
      <c r="BJ86" s="103"/>
      <c r="BK86" s="103"/>
      <c r="BL86" s="103"/>
    </row>
    <row r="87" spans="1:64" ht="21.95" customHeight="1" x14ac:dyDescent="0.2">
      <c r="A87" s="89">
        <v>7</v>
      </c>
      <c r="B87" s="89"/>
      <c r="C87" s="89"/>
      <c r="D87" s="89"/>
      <c r="E87" s="89"/>
      <c r="F87" s="89"/>
      <c r="G87" s="77" t="s">
        <v>89</v>
      </c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1"/>
      <c r="Z87" s="92" t="s">
        <v>100</v>
      </c>
      <c r="AA87" s="92"/>
      <c r="AB87" s="92"/>
      <c r="AC87" s="92"/>
      <c r="AD87" s="92"/>
      <c r="AE87" s="93" t="s">
        <v>90</v>
      </c>
      <c r="AF87" s="94"/>
      <c r="AG87" s="94"/>
      <c r="AH87" s="94"/>
      <c r="AI87" s="94"/>
      <c r="AJ87" s="94"/>
      <c r="AK87" s="94"/>
      <c r="AL87" s="94"/>
      <c r="AM87" s="94"/>
      <c r="AN87" s="95"/>
      <c r="AO87" s="50">
        <f>98700+97000</f>
        <v>195700</v>
      </c>
      <c r="AP87" s="50"/>
      <c r="AQ87" s="50"/>
      <c r="AR87" s="50"/>
      <c r="AS87" s="50"/>
      <c r="AT87" s="50"/>
      <c r="AU87" s="50"/>
      <c r="AV87" s="50"/>
      <c r="AW87" s="50">
        <f>23166+71064+75200+89002</f>
        <v>258432</v>
      </c>
      <c r="AX87" s="50"/>
      <c r="AY87" s="50"/>
      <c r="AZ87" s="50"/>
      <c r="BA87" s="50"/>
      <c r="BB87" s="50"/>
      <c r="BC87" s="50"/>
      <c r="BD87" s="50"/>
      <c r="BE87" s="50">
        <f>AO87+AW87</f>
        <v>454132</v>
      </c>
      <c r="BF87" s="50"/>
      <c r="BG87" s="50"/>
      <c r="BH87" s="50"/>
      <c r="BI87" s="50"/>
      <c r="BJ87" s="50"/>
      <c r="BK87" s="50"/>
      <c r="BL87" s="50"/>
    </row>
    <row r="88" spans="1:64" s="45" customFormat="1" ht="54.95" customHeight="1" x14ac:dyDescent="0.2">
      <c r="A88" s="51">
        <v>8</v>
      </c>
      <c r="B88" s="52"/>
      <c r="C88" s="52"/>
      <c r="D88" s="52"/>
      <c r="E88" s="52"/>
      <c r="F88" s="53"/>
      <c r="G88" s="54" t="s">
        <v>142</v>
      </c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6"/>
      <c r="Z88" s="57" t="s">
        <v>100</v>
      </c>
      <c r="AA88" s="58"/>
      <c r="AB88" s="58"/>
      <c r="AC88" s="58"/>
      <c r="AD88" s="59"/>
      <c r="AE88" s="47" t="s">
        <v>90</v>
      </c>
      <c r="AF88" s="72"/>
      <c r="AG88" s="72"/>
      <c r="AH88" s="72"/>
      <c r="AI88" s="72"/>
      <c r="AJ88" s="72"/>
      <c r="AK88" s="72"/>
      <c r="AL88" s="72"/>
      <c r="AM88" s="72"/>
      <c r="AN88" s="73"/>
      <c r="AO88" s="60">
        <v>0</v>
      </c>
      <c r="AP88" s="61"/>
      <c r="AQ88" s="61"/>
      <c r="AR88" s="61"/>
      <c r="AS88" s="61"/>
      <c r="AT88" s="61"/>
      <c r="AU88" s="61"/>
      <c r="AV88" s="62"/>
      <c r="AW88" s="60">
        <v>1000000</v>
      </c>
      <c r="AX88" s="61"/>
      <c r="AY88" s="61"/>
      <c r="AZ88" s="61"/>
      <c r="BA88" s="61"/>
      <c r="BB88" s="61"/>
      <c r="BC88" s="61"/>
      <c r="BD88" s="62"/>
      <c r="BE88" s="60">
        <f>AO88+AW88</f>
        <v>1000000</v>
      </c>
      <c r="BF88" s="61"/>
      <c r="BG88" s="61"/>
      <c r="BH88" s="61"/>
      <c r="BI88" s="61"/>
      <c r="BJ88" s="61"/>
      <c r="BK88" s="61"/>
      <c r="BL88" s="62"/>
    </row>
    <row r="89" spans="1:64" s="45" customFormat="1" ht="65.099999999999994" hidden="1" customHeight="1" x14ac:dyDescent="0.2">
      <c r="A89" s="51">
        <v>8</v>
      </c>
      <c r="B89" s="52"/>
      <c r="C89" s="52"/>
      <c r="D89" s="52"/>
      <c r="E89" s="52"/>
      <c r="F89" s="53"/>
      <c r="G89" s="54" t="s">
        <v>144</v>
      </c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6"/>
      <c r="Z89" s="57" t="s">
        <v>100</v>
      </c>
      <c r="AA89" s="58"/>
      <c r="AB89" s="58"/>
      <c r="AC89" s="58"/>
      <c r="AD89" s="59"/>
      <c r="AE89" s="47" t="s">
        <v>138</v>
      </c>
      <c r="AF89" s="48"/>
      <c r="AG89" s="48"/>
      <c r="AH89" s="48"/>
      <c r="AI89" s="48"/>
      <c r="AJ89" s="48"/>
      <c r="AK89" s="48"/>
      <c r="AL89" s="48"/>
      <c r="AM89" s="48"/>
      <c r="AN89" s="49"/>
      <c r="AO89" s="60">
        <v>0</v>
      </c>
      <c r="AP89" s="61"/>
      <c r="AQ89" s="61"/>
      <c r="AR89" s="61"/>
      <c r="AS89" s="61"/>
      <c r="AT89" s="61"/>
      <c r="AU89" s="61"/>
      <c r="AV89" s="62"/>
      <c r="AW89" s="60"/>
      <c r="AX89" s="61"/>
      <c r="AY89" s="61"/>
      <c r="AZ89" s="61"/>
      <c r="BA89" s="61"/>
      <c r="BB89" s="61"/>
      <c r="BC89" s="61"/>
      <c r="BD89" s="62"/>
      <c r="BE89" s="60">
        <f t="shared" ref="BE89:BE90" si="10">AW89</f>
        <v>0</v>
      </c>
      <c r="BF89" s="61"/>
      <c r="BG89" s="61"/>
      <c r="BH89" s="61"/>
      <c r="BI89" s="61"/>
      <c r="BJ89" s="61"/>
      <c r="BK89" s="61"/>
      <c r="BL89" s="62"/>
    </row>
    <row r="90" spans="1:64" s="45" customFormat="1" ht="39.6" hidden="1" customHeight="1" x14ac:dyDescent="0.2">
      <c r="A90" s="51">
        <v>9</v>
      </c>
      <c r="B90" s="52"/>
      <c r="C90" s="52"/>
      <c r="D90" s="52"/>
      <c r="E90" s="52"/>
      <c r="F90" s="53"/>
      <c r="G90" s="54" t="s">
        <v>145</v>
      </c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6"/>
      <c r="Z90" s="57" t="s">
        <v>100</v>
      </c>
      <c r="AA90" s="58"/>
      <c r="AB90" s="58"/>
      <c r="AC90" s="58"/>
      <c r="AD90" s="59"/>
      <c r="AE90" s="47" t="s">
        <v>138</v>
      </c>
      <c r="AF90" s="48"/>
      <c r="AG90" s="48"/>
      <c r="AH90" s="48"/>
      <c r="AI90" s="48"/>
      <c r="AJ90" s="48"/>
      <c r="AK90" s="48"/>
      <c r="AL90" s="48"/>
      <c r="AM90" s="48"/>
      <c r="AN90" s="49"/>
      <c r="AO90" s="60">
        <v>0</v>
      </c>
      <c r="AP90" s="61"/>
      <c r="AQ90" s="61"/>
      <c r="AR90" s="61"/>
      <c r="AS90" s="61"/>
      <c r="AT90" s="61"/>
      <c r="AU90" s="61"/>
      <c r="AV90" s="62"/>
      <c r="AW90" s="60"/>
      <c r="AX90" s="61"/>
      <c r="AY90" s="61"/>
      <c r="AZ90" s="61"/>
      <c r="BA90" s="61"/>
      <c r="BB90" s="61"/>
      <c r="BC90" s="61"/>
      <c r="BD90" s="62"/>
      <c r="BE90" s="60">
        <f t="shared" si="10"/>
        <v>0</v>
      </c>
      <c r="BF90" s="61"/>
      <c r="BG90" s="61"/>
      <c r="BH90" s="61"/>
      <c r="BI90" s="61"/>
      <c r="BJ90" s="61"/>
      <c r="BK90" s="61"/>
      <c r="BL90" s="62"/>
    </row>
    <row r="91" spans="1:64" s="45" customFormat="1" ht="71.099999999999994" customHeight="1" x14ac:dyDescent="0.2">
      <c r="A91" s="51">
        <v>9</v>
      </c>
      <c r="B91" s="52"/>
      <c r="C91" s="52"/>
      <c r="D91" s="52"/>
      <c r="E91" s="52"/>
      <c r="F91" s="53"/>
      <c r="G91" s="54" t="s">
        <v>146</v>
      </c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6"/>
      <c r="Z91" s="57" t="s">
        <v>100</v>
      </c>
      <c r="AA91" s="58"/>
      <c r="AB91" s="58"/>
      <c r="AC91" s="58"/>
      <c r="AD91" s="59"/>
      <c r="AE91" s="47" t="s">
        <v>138</v>
      </c>
      <c r="AF91" s="48"/>
      <c r="AG91" s="48"/>
      <c r="AH91" s="48"/>
      <c r="AI91" s="48"/>
      <c r="AJ91" s="48"/>
      <c r="AK91" s="48"/>
      <c r="AL91" s="48"/>
      <c r="AM91" s="48"/>
      <c r="AN91" s="49"/>
      <c r="AO91" s="60">
        <v>0</v>
      </c>
      <c r="AP91" s="61"/>
      <c r="AQ91" s="61"/>
      <c r="AR91" s="61"/>
      <c r="AS91" s="61"/>
      <c r="AT91" s="61"/>
      <c r="AU91" s="61"/>
      <c r="AV91" s="62"/>
      <c r="AW91" s="60">
        <f>AK62</f>
        <v>1671946</v>
      </c>
      <c r="AX91" s="61"/>
      <c r="AY91" s="61"/>
      <c r="AZ91" s="61"/>
      <c r="BA91" s="61"/>
      <c r="BB91" s="61"/>
      <c r="BC91" s="61"/>
      <c r="BD91" s="62"/>
      <c r="BE91" s="60">
        <f>AW91</f>
        <v>1671946</v>
      </c>
      <c r="BF91" s="61"/>
      <c r="BG91" s="61"/>
      <c r="BH91" s="61"/>
      <c r="BI91" s="61"/>
      <c r="BJ91" s="61"/>
      <c r="BK91" s="61"/>
      <c r="BL91" s="62"/>
    </row>
    <row r="92" spans="1:64" s="44" customFormat="1" ht="16.5" customHeight="1" x14ac:dyDescent="0.2">
      <c r="A92" s="105">
        <v>0</v>
      </c>
      <c r="B92" s="105"/>
      <c r="C92" s="105"/>
      <c r="D92" s="105"/>
      <c r="E92" s="105"/>
      <c r="F92" s="105"/>
      <c r="G92" s="106" t="s">
        <v>67</v>
      </c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8"/>
      <c r="Z92" s="63"/>
      <c r="AA92" s="63"/>
      <c r="AB92" s="63"/>
      <c r="AC92" s="63"/>
      <c r="AD92" s="63"/>
      <c r="AE92" s="64"/>
      <c r="AF92" s="65"/>
      <c r="AG92" s="65"/>
      <c r="AH92" s="65"/>
      <c r="AI92" s="65"/>
      <c r="AJ92" s="65"/>
      <c r="AK92" s="65"/>
      <c r="AL92" s="65"/>
      <c r="AM92" s="65"/>
      <c r="AN92" s="66"/>
      <c r="AO92" s="67"/>
      <c r="AP92" s="67"/>
      <c r="AQ92" s="67"/>
      <c r="AR92" s="67"/>
      <c r="AS92" s="67"/>
      <c r="AT92" s="67"/>
      <c r="AU92" s="67"/>
      <c r="AV92" s="67"/>
      <c r="AW92" s="67"/>
      <c r="AX92" s="67"/>
      <c r="AY92" s="67"/>
      <c r="AZ92" s="67"/>
      <c r="BA92" s="67"/>
      <c r="BB92" s="67"/>
      <c r="BC92" s="67"/>
      <c r="BD92" s="67"/>
      <c r="BE92" s="67"/>
      <c r="BF92" s="67"/>
      <c r="BG92" s="67"/>
      <c r="BH92" s="67"/>
      <c r="BI92" s="67"/>
      <c r="BJ92" s="67"/>
      <c r="BK92" s="67"/>
      <c r="BL92" s="67"/>
    </row>
    <row r="93" spans="1:64" s="45" customFormat="1" ht="28.5" customHeight="1" x14ac:dyDescent="0.2">
      <c r="A93" s="68">
        <v>10</v>
      </c>
      <c r="B93" s="68"/>
      <c r="C93" s="68"/>
      <c r="D93" s="68"/>
      <c r="E93" s="68"/>
      <c r="F93" s="68"/>
      <c r="G93" s="54" t="s">
        <v>108</v>
      </c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70"/>
      <c r="Z93" s="71" t="s">
        <v>68</v>
      </c>
      <c r="AA93" s="71"/>
      <c r="AB93" s="71"/>
      <c r="AC93" s="71"/>
      <c r="AD93" s="71"/>
      <c r="AE93" s="47" t="s">
        <v>91</v>
      </c>
      <c r="AF93" s="72"/>
      <c r="AG93" s="72"/>
      <c r="AH93" s="72"/>
      <c r="AI93" s="72"/>
      <c r="AJ93" s="72"/>
      <c r="AK93" s="72"/>
      <c r="AL93" s="72"/>
      <c r="AM93" s="72"/>
      <c r="AN93" s="73"/>
      <c r="AO93" s="50">
        <v>2773</v>
      </c>
      <c r="AP93" s="50"/>
      <c r="AQ93" s="50"/>
      <c r="AR93" s="50"/>
      <c r="AS93" s="50"/>
      <c r="AT93" s="50"/>
      <c r="AU93" s="50"/>
      <c r="AV93" s="50"/>
      <c r="AW93" s="50">
        <v>0</v>
      </c>
      <c r="AX93" s="50"/>
      <c r="AY93" s="50"/>
      <c r="AZ93" s="50"/>
      <c r="BA93" s="50"/>
      <c r="BB93" s="50"/>
      <c r="BC93" s="50"/>
      <c r="BD93" s="50"/>
      <c r="BE93" s="50">
        <f>AO93</f>
        <v>2773</v>
      </c>
      <c r="BF93" s="50"/>
      <c r="BG93" s="50"/>
      <c r="BH93" s="50"/>
      <c r="BI93" s="50"/>
      <c r="BJ93" s="50"/>
      <c r="BK93" s="50"/>
      <c r="BL93" s="50"/>
    </row>
    <row r="94" spans="1:64" s="45" customFormat="1" ht="30" customHeight="1" x14ac:dyDescent="0.2">
      <c r="A94" s="68">
        <v>11</v>
      </c>
      <c r="B94" s="68"/>
      <c r="C94" s="68"/>
      <c r="D94" s="68"/>
      <c r="E94" s="68"/>
      <c r="F94" s="68"/>
      <c r="G94" s="54" t="s">
        <v>104</v>
      </c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70"/>
      <c r="Z94" s="71" t="s">
        <v>68</v>
      </c>
      <c r="AA94" s="71"/>
      <c r="AB94" s="71"/>
      <c r="AC94" s="71"/>
      <c r="AD94" s="71"/>
      <c r="AE94" s="47" t="s">
        <v>91</v>
      </c>
      <c r="AF94" s="72"/>
      <c r="AG94" s="72"/>
      <c r="AH94" s="72"/>
      <c r="AI94" s="72"/>
      <c r="AJ94" s="72"/>
      <c r="AK94" s="72"/>
      <c r="AL94" s="72"/>
      <c r="AM94" s="72"/>
      <c r="AN94" s="73"/>
      <c r="AO94" s="50">
        <v>1395</v>
      </c>
      <c r="AP94" s="50"/>
      <c r="AQ94" s="50"/>
      <c r="AR94" s="50"/>
      <c r="AS94" s="50"/>
      <c r="AT94" s="50"/>
      <c r="AU94" s="50"/>
      <c r="AV94" s="50"/>
      <c r="AW94" s="50">
        <v>0</v>
      </c>
      <c r="AX94" s="50"/>
      <c r="AY94" s="50"/>
      <c r="AZ94" s="50"/>
      <c r="BA94" s="50"/>
      <c r="BB94" s="50"/>
      <c r="BC94" s="50"/>
      <c r="BD94" s="50"/>
      <c r="BE94" s="50">
        <f>AO94</f>
        <v>1395</v>
      </c>
      <c r="BF94" s="50"/>
      <c r="BG94" s="50"/>
      <c r="BH94" s="50"/>
      <c r="BI94" s="50"/>
      <c r="BJ94" s="50"/>
      <c r="BK94" s="50"/>
      <c r="BL94" s="50"/>
    </row>
    <row r="95" spans="1:64" s="45" customFormat="1" ht="42.6" customHeight="1" x14ac:dyDescent="0.2">
      <c r="A95" s="51">
        <v>12</v>
      </c>
      <c r="B95" s="52"/>
      <c r="C95" s="52"/>
      <c r="D95" s="52"/>
      <c r="E95" s="52"/>
      <c r="F95" s="53"/>
      <c r="G95" s="54" t="s">
        <v>153</v>
      </c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6"/>
      <c r="Z95" s="57" t="s">
        <v>68</v>
      </c>
      <c r="AA95" s="58"/>
      <c r="AB95" s="58"/>
      <c r="AC95" s="58"/>
      <c r="AD95" s="59"/>
      <c r="AE95" s="47" t="s">
        <v>92</v>
      </c>
      <c r="AF95" s="48"/>
      <c r="AG95" s="48"/>
      <c r="AH95" s="48"/>
      <c r="AI95" s="48"/>
      <c r="AJ95" s="48"/>
      <c r="AK95" s="48"/>
      <c r="AL95" s="48"/>
      <c r="AM95" s="48"/>
      <c r="AN95" s="49"/>
      <c r="AO95" s="60">
        <v>90</v>
      </c>
      <c r="AP95" s="61"/>
      <c r="AQ95" s="61"/>
      <c r="AR95" s="61"/>
      <c r="AS95" s="61"/>
      <c r="AT95" s="61"/>
      <c r="AU95" s="61"/>
      <c r="AV95" s="62"/>
      <c r="AW95" s="60">
        <v>1</v>
      </c>
      <c r="AX95" s="61"/>
      <c r="AY95" s="61"/>
      <c r="AZ95" s="61"/>
      <c r="BA95" s="61"/>
      <c r="BB95" s="61"/>
      <c r="BC95" s="61"/>
      <c r="BD95" s="62"/>
      <c r="BE95" s="60">
        <f>AO95+AW95</f>
        <v>91</v>
      </c>
      <c r="BF95" s="61"/>
      <c r="BG95" s="61"/>
      <c r="BH95" s="61"/>
      <c r="BI95" s="61"/>
      <c r="BJ95" s="61"/>
      <c r="BK95" s="61"/>
      <c r="BL95" s="62"/>
    </row>
    <row r="96" spans="1:64" s="45" customFormat="1" ht="30.95" customHeight="1" x14ac:dyDescent="0.2">
      <c r="A96" s="68">
        <v>13</v>
      </c>
      <c r="B96" s="68"/>
      <c r="C96" s="68"/>
      <c r="D96" s="68"/>
      <c r="E96" s="68"/>
      <c r="F96" s="68"/>
      <c r="G96" s="54" t="s">
        <v>137</v>
      </c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70"/>
      <c r="Z96" s="71" t="s">
        <v>68</v>
      </c>
      <c r="AA96" s="71"/>
      <c r="AB96" s="71"/>
      <c r="AC96" s="71"/>
      <c r="AD96" s="71"/>
      <c r="AE96" s="47" t="s">
        <v>92</v>
      </c>
      <c r="AF96" s="72"/>
      <c r="AG96" s="72"/>
      <c r="AH96" s="72"/>
      <c r="AI96" s="72"/>
      <c r="AJ96" s="72"/>
      <c r="AK96" s="72"/>
      <c r="AL96" s="72"/>
      <c r="AM96" s="72"/>
      <c r="AN96" s="73"/>
      <c r="AO96" s="50">
        <f>95+200</f>
        <v>295</v>
      </c>
      <c r="AP96" s="50"/>
      <c r="AQ96" s="50"/>
      <c r="AR96" s="50"/>
      <c r="AS96" s="50"/>
      <c r="AT96" s="50"/>
      <c r="AU96" s="50"/>
      <c r="AV96" s="50"/>
      <c r="AW96" s="50">
        <f>19+1+1+6</f>
        <v>27</v>
      </c>
      <c r="AX96" s="50"/>
      <c r="AY96" s="50"/>
      <c r="AZ96" s="50"/>
      <c r="BA96" s="50"/>
      <c r="BB96" s="50"/>
      <c r="BC96" s="50"/>
      <c r="BD96" s="50"/>
      <c r="BE96" s="50">
        <f>AO96+AW96</f>
        <v>322</v>
      </c>
      <c r="BF96" s="50"/>
      <c r="BG96" s="50"/>
      <c r="BH96" s="50"/>
      <c r="BI96" s="50"/>
      <c r="BJ96" s="50"/>
      <c r="BK96" s="50"/>
      <c r="BL96" s="50"/>
    </row>
    <row r="97" spans="1:71" s="45" customFormat="1" ht="31.5" customHeight="1" x14ac:dyDescent="0.2">
      <c r="A97" s="51">
        <v>14</v>
      </c>
      <c r="B97" s="52"/>
      <c r="C97" s="52"/>
      <c r="D97" s="52"/>
      <c r="E97" s="52"/>
      <c r="F97" s="53"/>
      <c r="G97" s="54" t="s">
        <v>124</v>
      </c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6"/>
      <c r="Z97" s="57" t="s">
        <v>68</v>
      </c>
      <c r="AA97" s="58"/>
      <c r="AB97" s="58"/>
      <c r="AC97" s="58"/>
      <c r="AD97" s="59"/>
      <c r="AE97" s="47" t="s">
        <v>92</v>
      </c>
      <c r="AF97" s="48"/>
      <c r="AG97" s="48"/>
      <c r="AH97" s="48"/>
      <c r="AI97" s="48"/>
      <c r="AJ97" s="48"/>
      <c r="AK97" s="48"/>
      <c r="AL97" s="48"/>
      <c r="AM97" s="48"/>
      <c r="AN97" s="49"/>
      <c r="AO97" s="60">
        <v>248</v>
      </c>
      <c r="AP97" s="61"/>
      <c r="AQ97" s="61"/>
      <c r="AR97" s="61"/>
      <c r="AS97" s="61"/>
      <c r="AT97" s="61"/>
      <c r="AU97" s="61"/>
      <c r="AV97" s="62"/>
      <c r="AW97" s="60">
        <v>0</v>
      </c>
      <c r="AX97" s="61"/>
      <c r="AY97" s="61"/>
      <c r="AZ97" s="61"/>
      <c r="BA97" s="61"/>
      <c r="BB97" s="61"/>
      <c r="BC97" s="61"/>
      <c r="BD97" s="62"/>
      <c r="BE97" s="60">
        <f>AO97</f>
        <v>248</v>
      </c>
      <c r="BF97" s="61"/>
      <c r="BG97" s="61"/>
      <c r="BH97" s="61"/>
      <c r="BI97" s="61"/>
      <c r="BJ97" s="61"/>
      <c r="BK97" s="61"/>
      <c r="BL97" s="62"/>
    </row>
    <row r="98" spans="1:71" s="45" customFormat="1" ht="30" customHeight="1" x14ac:dyDescent="0.2">
      <c r="A98" s="51">
        <v>15</v>
      </c>
      <c r="B98" s="52"/>
      <c r="C98" s="52"/>
      <c r="D98" s="52"/>
      <c r="E98" s="52"/>
      <c r="F98" s="53"/>
      <c r="G98" s="54" t="s">
        <v>127</v>
      </c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6"/>
      <c r="Z98" s="57" t="s">
        <v>125</v>
      </c>
      <c r="AA98" s="58"/>
      <c r="AB98" s="58"/>
      <c r="AC98" s="58"/>
      <c r="AD98" s="59"/>
      <c r="AE98" s="47" t="s">
        <v>126</v>
      </c>
      <c r="AF98" s="48"/>
      <c r="AG98" s="48"/>
      <c r="AH98" s="48"/>
      <c r="AI98" s="48"/>
      <c r="AJ98" s="48"/>
      <c r="AK98" s="48"/>
      <c r="AL98" s="48"/>
      <c r="AM98" s="48"/>
      <c r="AN98" s="49"/>
      <c r="AO98" s="60">
        <v>0</v>
      </c>
      <c r="AP98" s="61"/>
      <c r="AQ98" s="61"/>
      <c r="AR98" s="61"/>
      <c r="AS98" s="61"/>
      <c r="AT98" s="61"/>
      <c r="AU98" s="61"/>
      <c r="AV98" s="62"/>
      <c r="AW98" s="60">
        <v>7573</v>
      </c>
      <c r="AX98" s="61"/>
      <c r="AY98" s="61"/>
      <c r="AZ98" s="61"/>
      <c r="BA98" s="61"/>
      <c r="BB98" s="61"/>
      <c r="BC98" s="61"/>
      <c r="BD98" s="62"/>
      <c r="BE98" s="60">
        <f>AW98+AO98</f>
        <v>7573</v>
      </c>
      <c r="BF98" s="61"/>
      <c r="BG98" s="61"/>
      <c r="BH98" s="61"/>
      <c r="BI98" s="61"/>
      <c r="BJ98" s="61"/>
      <c r="BK98" s="61"/>
      <c r="BL98" s="62"/>
    </row>
    <row r="99" spans="1:71" s="44" customFormat="1" ht="14.1" customHeight="1" x14ac:dyDescent="0.2">
      <c r="A99" s="105">
        <v>0</v>
      </c>
      <c r="B99" s="105"/>
      <c r="C99" s="105"/>
      <c r="D99" s="105"/>
      <c r="E99" s="105"/>
      <c r="F99" s="105"/>
      <c r="G99" s="200" t="s">
        <v>69</v>
      </c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2"/>
      <c r="Z99" s="63"/>
      <c r="AA99" s="63"/>
      <c r="AB99" s="63"/>
      <c r="AC99" s="63"/>
      <c r="AD99" s="63"/>
      <c r="AE99" s="64"/>
      <c r="AF99" s="65"/>
      <c r="AG99" s="65"/>
      <c r="AH99" s="65"/>
      <c r="AI99" s="65"/>
      <c r="AJ99" s="65"/>
      <c r="AK99" s="65"/>
      <c r="AL99" s="65"/>
      <c r="AM99" s="65"/>
      <c r="AN99" s="66"/>
      <c r="AO99" s="67"/>
      <c r="AP99" s="67"/>
      <c r="AQ99" s="67"/>
      <c r="AR99" s="67"/>
      <c r="AS99" s="67"/>
      <c r="AT99" s="67"/>
      <c r="AU99" s="67"/>
      <c r="AV99" s="67"/>
      <c r="AW99" s="67"/>
      <c r="AX99" s="67"/>
      <c r="AY99" s="67"/>
      <c r="AZ99" s="67"/>
      <c r="BA99" s="67"/>
      <c r="BB99" s="67"/>
      <c r="BC99" s="67"/>
      <c r="BD99" s="67"/>
      <c r="BE99" s="67"/>
      <c r="BF99" s="67"/>
      <c r="BG99" s="67"/>
      <c r="BH99" s="67"/>
      <c r="BI99" s="67"/>
      <c r="BJ99" s="67"/>
      <c r="BK99" s="67"/>
      <c r="BL99" s="67"/>
    </row>
    <row r="100" spans="1:71" s="45" customFormat="1" ht="29.1" customHeight="1" x14ac:dyDescent="0.2">
      <c r="A100" s="68">
        <v>16</v>
      </c>
      <c r="B100" s="68"/>
      <c r="C100" s="68"/>
      <c r="D100" s="68"/>
      <c r="E100" s="68"/>
      <c r="F100" s="68"/>
      <c r="G100" s="54" t="s">
        <v>93</v>
      </c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70"/>
      <c r="Z100" s="71" t="s">
        <v>100</v>
      </c>
      <c r="AA100" s="71"/>
      <c r="AB100" s="71"/>
      <c r="AC100" s="71"/>
      <c r="AD100" s="71"/>
      <c r="AE100" s="47" t="s">
        <v>94</v>
      </c>
      <c r="AF100" s="48"/>
      <c r="AG100" s="48"/>
      <c r="AH100" s="48"/>
      <c r="AI100" s="48"/>
      <c r="AJ100" s="48"/>
      <c r="AK100" s="48"/>
      <c r="AL100" s="48"/>
      <c r="AM100" s="48"/>
      <c r="AN100" s="49"/>
      <c r="AO100" s="50">
        <f>AB73/AO93</f>
        <v>23470.416877028489</v>
      </c>
      <c r="AP100" s="50"/>
      <c r="AQ100" s="50"/>
      <c r="AR100" s="50"/>
      <c r="AS100" s="50"/>
      <c r="AT100" s="50"/>
      <c r="AU100" s="50"/>
      <c r="AV100" s="50"/>
      <c r="AW100" s="50">
        <f>AW81/AO93</f>
        <v>1568.5012621709341</v>
      </c>
      <c r="AX100" s="50"/>
      <c r="AY100" s="50"/>
      <c r="AZ100" s="50"/>
      <c r="BA100" s="50"/>
      <c r="BB100" s="50"/>
      <c r="BC100" s="50"/>
      <c r="BD100" s="50"/>
      <c r="BE100" s="50">
        <f>BE81/BE93</f>
        <v>24953.595384060583</v>
      </c>
      <c r="BF100" s="50"/>
      <c r="BG100" s="50"/>
      <c r="BH100" s="50"/>
      <c r="BI100" s="50"/>
      <c r="BJ100" s="50"/>
      <c r="BK100" s="50"/>
      <c r="BL100" s="50"/>
      <c r="BP100" s="88"/>
      <c r="BQ100" s="88"/>
      <c r="BR100" s="88"/>
      <c r="BS100" s="88"/>
    </row>
    <row r="101" spans="1:71" s="45" customFormat="1" ht="33.950000000000003" customHeight="1" x14ac:dyDescent="0.2">
      <c r="A101" s="51">
        <v>17</v>
      </c>
      <c r="B101" s="52"/>
      <c r="C101" s="52"/>
      <c r="D101" s="52"/>
      <c r="E101" s="52"/>
      <c r="F101" s="53"/>
      <c r="G101" s="54" t="s">
        <v>118</v>
      </c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6"/>
      <c r="Z101" s="57" t="s">
        <v>100</v>
      </c>
      <c r="AA101" s="58"/>
      <c r="AB101" s="58"/>
      <c r="AC101" s="58"/>
      <c r="AD101" s="59"/>
      <c r="AE101" s="47" t="s">
        <v>119</v>
      </c>
      <c r="AF101" s="48"/>
      <c r="AG101" s="48"/>
      <c r="AH101" s="48"/>
      <c r="AI101" s="48"/>
      <c r="AJ101" s="48"/>
      <c r="AK101" s="48"/>
      <c r="AL101" s="48"/>
      <c r="AM101" s="48"/>
      <c r="AN101" s="49"/>
      <c r="AO101" s="60">
        <f>AO83/AO97</f>
        <v>1657.891129032258</v>
      </c>
      <c r="AP101" s="61"/>
      <c r="AQ101" s="61"/>
      <c r="AR101" s="61"/>
      <c r="AS101" s="61"/>
      <c r="AT101" s="61"/>
      <c r="AU101" s="61"/>
      <c r="AV101" s="62"/>
      <c r="AW101" s="60">
        <v>0</v>
      </c>
      <c r="AX101" s="61"/>
      <c r="AY101" s="61"/>
      <c r="AZ101" s="61"/>
      <c r="BA101" s="61"/>
      <c r="BB101" s="61"/>
      <c r="BC101" s="61"/>
      <c r="BD101" s="62"/>
      <c r="BE101" s="50">
        <f>AO101</f>
        <v>1657.891129032258</v>
      </c>
      <c r="BF101" s="50"/>
      <c r="BG101" s="50"/>
      <c r="BH101" s="50"/>
      <c r="BI101" s="50"/>
      <c r="BJ101" s="50"/>
      <c r="BK101" s="50"/>
      <c r="BL101" s="50"/>
    </row>
    <row r="102" spans="1:71" s="45" customFormat="1" ht="32.450000000000003" customHeight="1" x14ac:dyDescent="0.2">
      <c r="A102" s="68">
        <v>18</v>
      </c>
      <c r="B102" s="68"/>
      <c r="C102" s="68"/>
      <c r="D102" s="68"/>
      <c r="E102" s="68"/>
      <c r="F102" s="68"/>
      <c r="G102" s="54" t="s">
        <v>109</v>
      </c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70"/>
      <c r="Z102" s="71" t="s">
        <v>100</v>
      </c>
      <c r="AA102" s="71"/>
      <c r="AB102" s="71"/>
      <c r="AC102" s="71"/>
      <c r="AD102" s="71"/>
      <c r="AE102" s="47" t="s">
        <v>79</v>
      </c>
      <c r="AF102" s="72"/>
      <c r="AG102" s="72"/>
      <c r="AH102" s="72"/>
      <c r="AI102" s="72"/>
      <c r="AJ102" s="72"/>
      <c r="AK102" s="72"/>
      <c r="AL102" s="72"/>
      <c r="AM102" s="72"/>
      <c r="AN102" s="73"/>
      <c r="AO102" s="50">
        <v>14842</v>
      </c>
      <c r="AP102" s="50"/>
      <c r="AQ102" s="50"/>
      <c r="AR102" s="50"/>
      <c r="AS102" s="50"/>
      <c r="AT102" s="50"/>
      <c r="AU102" s="50"/>
      <c r="AV102" s="50"/>
      <c r="AW102" s="50">
        <v>0</v>
      </c>
      <c r="AX102" s="50"/>
      <c r="AY102" s="50"/>
      <c r="AZ102" s="50"/>
      <c r="BA102" s="50"/>
      <c r="BB102" s="50"/>
      <c r="BC102" s="50"/>
      <c r="BD102" s="50"/>
      <c r="BE102" s="50">
        <f>AO102</f>
        <v>14842</v>
      </c>
      <c r="BF102" s="50"/>
      <c r="BG102" s="50"/>
      <c r="BH102" s="50"/>
      <c r="BI102" s="50"/>
      <c r="BJ102" s="50"/>
      <c r="BK102" s="50"/>
      <c r="BL102" s="50"/>
    </row>
    <row r="103" spans="1:71" s="45" customFormat="1" ht="32.450000000000003" customHeight="1" x14ac:dyDescent="0.2">
      <c r="A103" s="188">
        <v>19</v>
      </c>
      <c r="B103" s="189"/>
      <c r="C103" s="189"/>
      <c r="D103" s="189"/>
      <c r="E103" s="189"/>
      <c r="F103" s="190"/>
      <c r="G103" s="185" t="s">
        <v>154</v>
      </c>
      <c r="H103" s="186"/>
      <c r="I103" s="186"/>
      <c r="J103" s="186"/>
      <c r="K103" s="186"/>
      <c r="L103" s="186"/>
      <c r="M103" s="186"/>
      <c r="N103" s="186"/>
      <c r="O103" s="186"/>
      <c r="P103" s="186"/>
      <c r="Q103" s="186"/>
      <c r="R103" s="186"/>
      <c r="S103" s="186"/>
      <c r="T103" s="186"/>
      <c r="U103" s="186"/>
      <c r="V103" s="186"/>
      <c r="W103" s="186"/>
      <c r="X103" s="186"/>
      <c r="Y103" s="187"/>
      <c r="Z103" s="191" t="s">
        <v>100</v>
      </c>
      <c r="AA103" s="192"/>
      <c r="AB103" s="192"/>
      <c r="AC103" s="192"/>
      <c r="AD103" s="193"/>
      <c r="AE103" s="194" t="s">
        <v>119</v>
      </c>
      <c r="AF103" s="195"/>
      <c r="AG103" s="195"/>
      <c r="AH103" s="195"/>
      <c r="AI103" s="195"/>
      <c r="AJ103" s="195"/>
      <c r="AK103" s="195"/>
      <c r="AL103" s="195"/>
      <c r="AM103" s="195"/>
      <c r="AN103" s="196"/>
      <c r="AO103" s="197">
        <f>AO84/AO95</f>
        <v>2628.8888888888887</v>
      </c>
      <c r="AP103" s="198"/>
      <c r="AQ103" s="198"/>
      <c r="AR103" s="198"/>
      <c r="AS103" s="198"/>
      <c r="AT103" s="198"/>
      <c r="AU103" s="198"/>
      <c r="AV103" s="199"/>
      <c r="AW103" s="197">
        <f>AW84/AW95</f>
        <v>54999</v>
      </c>
      <c r="AX103" s="198"/>
      <c r="AY103" s="198"/>
      <c r="AZ103" s="198"/>
      <c r="BA103" s="198"/>
      <c r="BB103" s="198"/>
      <c r="BC103" s="198"/>
      <c r="BD103" s="199"/>
      <c r="BE103" s="197">
        <f>BE84/BE95</f>
        <v>3204.3846153846152</v>
      </c>
      <c r="BF103" s="198"/>
      <c r="BG103" s="198"/>
      <c r="BH103" s="198"/>
      <c r="BI103" s="198"/>
      <c r="BJ103" s="198"/>
      <c r="BK103" s="198"/>
      <c r="BL103" s="199"/>
    </row>
    <row r="104" spans="1:71" s="45" customFormat="1" ht="33.6" customHeight="1" x14ac:dyDescent="0.2">
      <c r="A104" s="68">
        <v>20</v>
      </c>
      <c r="B104" s="68"/>
      <c r="C104" s="68"/>
      <c r="D104" s="68"/>
      <c r="E104" s="68"/>
      <c r="F104" s="68"/>
      <c r="G104" s="54" t="s">
        <v>136</v>
      </c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70"/>
      <c r="Z104" s="71" t="s">
        <v>100</v>
      </c>
      <c r="AA104" s="71"/>
      <c r="AB104" s="71"/>
      <c r="AC104" s="71"/>
      <c r="AD104" s="71"/>
      <c r="AE104" s="47" t="s">
        <v>79</v>
      </c>
      <c r="AF104" s="72"/>
      <c r="AG104" s="72"/>
      <c r="AH104" s="72"/>
      <c r="AI104" s="72"/>
      <c r="AJ104" s="72"/>
      <c r="AK104" s="72"/>
      <c r="AL104" s="72"/>
      <c r="AM104" s="72"/>
      <c r="AN104" s="73"/>
      <c r="AO104" s="50">
        <f>AO87/AO96</f>
        <v>663.38983050847457</v>
      </c>
      <c r="AP104" s="50"/>
      <c r="AQ104" s="50"/>
      <c r="AR104" s="50"/>
      <c r="AS104" s="50"/>
      <c r="AT104" s="50"/>
      <c r="AU104" s="50"/>
      <c r="AV104" s="50"/>
      <c r="AW104" s="50">
        <f t="shared" ref="AW104" si="11">AW87/AW96</f>
        <v>9571.5555555555547</v>
      </c>
      <c r="AX104" s="50"/>
      <c r="AY104" s="50"/>
      <c r="AZ104" s="50"/>
      <c r="BA104" s="50"/>
      <c r="BB104" s="50"/>
      <c r="BC104" s="50"/>
      <c r="BD104" s="50"/>
      <c r="BE104" s="50">
        <f>BE87/BE96</f>
        <v>1410.3478260869565</v>
      </c>
      <c r="BF104" s="50"/>
      <c r="BG104" s="50"/>
      <c r="BH104" s="50"/>
      <c r="BI104" s="50"/>
      <c r="BJ104" s="50"/>
      <c r="BK104" s="50"/>
      <c r="BL104" s="50"/>
    </row>
    <row r="105" spans="1:71" s="45" customFormat="1" ht="30.6" customHeight="1" x14ac:dyDescent="0.2">
      <c r="A105" s="51">
        <v>21</v>
      </c>
      <c r="B105" s="52"/>
      <c r="C105" s="52"/>
      <c r="D105" s="52"/>
      <c r="E105" s="52"/>
      <c r="F105" s="53"/>
      <c r="G105" s="54" t="s">
        <v>128</v>
      </c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6"/>
      <c r="Z105" s="57" t="s">
        <v>100</v>
      </c>
      <c r="AA105" s="58"/>
      <c r="AB105" s="58"/>
      <c r="AC105" s="58"/>
      <c r="AD105" s="59"/>
      <c r="AE105" s="47" t="s">
        <v>79</v>
      </c>
      <c r="AF105" s="48"/>
      <c r="AG105" s="48"/>
      <c r="AH105" s="48"/>
      <c r="AI105" s="48"/>
      <c r="AJ105" s="48"/>
      <c r="AK105" s="48"/>
      <c r="AL105" s="48"/>
      <c r="AM105" s="48"/>
      <c r="AN105" s="49"/>
      <c r="AO105" s="60">
        <v>0</v>
      </c>
      <c r="AP105" s="61"/>
      <c r="AQ105" s="61"/>
      <c r="AR105" s="61"/>
      <c r="AS105" s="61"/>
      <c r="AT105" s="61"/>
      <c r="AU105" s="61"/>
      <c r="AV105" s="62"/>
      <c r="AW105" s="60">
        <f>AW88/AW98</f>
        <v>132.04806549584049</v>
      </c>
      <c r="AX105" s="61"/>
      <c r="AY105" s="61"/>
      <c r="AZ105" s="61"/>
      <c r="BA105" s="61"/>
      <c r="BB105" s="61"/>
      <c r="BC105" s="61"/>
      <c r="BD105" s="62"/>
      <c r="BE105" s="60">
        <f>AW105+AO105</f>
        <v>132.04806549584049</v>
      </c>
      <c r="BF105" s="61"/>
      <c r="BG105" s="61"/>
      <c r="BH105" s="61"/>
      <c r="BI105" s="61"/>
      <c r="BJ105" s="61"/>
      <c r="BK105" s="61"/>
      <c r="BL105" s="62"/>
    </row>
    <row r="106" spans="1:71" s="44" customFormat="1" ht="14.45" customHeight="1" x14ac:dyDescent="0.2">
      <c r="A106" s="105">
        <v>0</v>
      </c>
      <c r="B106" s="105"/>
      <c r="C106" s="105"/>
      <c r="D106" s="105"/>
      <c r="E106" s="105"/>
      <c r="F106" s="105"/>
      <c r="G106" s="200" t="s">
        <v>70</v>
      </c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2"/>
      <c r="Z106" s="63"/>
      <c r="AA106" s="63"/>
      <c r="AB106" s="63"/>
      <c r="AC106" s="63"/>
      <c r="AD106" s="63"/>
      <c r="AE106" s="64"/>
      <c r="AF106" s="65"/>
      <c r="AG106" s="65"/>
      <c r="AH106" s="65"/>
      <c r="AI106" s="65"/>
      <c r="AJ106" s="65"/>
      <c r="AK106" s="65"/>
      <c r="AL106" s="65"/>
      <c r="AM106" s="65"/>
      <c r="AN106" s="66"/>
      <c r="AO106" s="67"/>
      <c r="AP106" s="67"/>
      <c r="AQ106" s="67"/>
      <c r="AR106" s="67"/>
      <c r="AS106" s="67"/>
      <c r="AT106" s="67"/>
      <c r="AU106" s="67"/>
      <c r="AV106" s="67"/>
      <c r="AW106" s="67"/>
      <c r="AX106" s="67"/>
      <c r="AY106" s="67"/>
      <c r="AZ106" s="67"/>
      <c r="BA106" s="67"/>
      <c r="BB106" s="67"/>
      <c r="BC106" s="67"/>
      <c r="BD106" s="67"/>
      <c r="BE106" s="67"/>
      <c r="BF106" s="67"/>
      <c r="BG106" s="67"/>
      <c r="BH106" s="67"/>
      <c r="BI106" s="67"/>
      <c r="BJ106" s="67"/>
      <c r="BK106" s="67"/>
      <c r="BL106" s="67"/>
    </row>
    <row r="107" spans="1:71" s="45" customFormat="1" ht="44.1" customHeight="1" x14ac:dyDescent="0.2">
      <c r="A107" s="68">
        <v>22</v>
      </c>
      <c r="B107" s="68"/>
      <c r="C107" s="68"/>
      <c r="D107" s="68"/>
      <c r="E107" s="68"/>
      <c r="F107" s="68"/>
      <c r="G107" s="54" t="s">
        <v>95</v>
      </c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70"/>
      <c r="Z107" s="71" t="s">
        <v>71</v>
      </c>
      <c r="AA107" s="71"/>
      <c r="AB107" s="71"/>
      <c r="AC107" s="71"/>
      <c r="AD107" s="71"/>
      <c r="AE107" s="47" t="s">
        <v>79</v>
      </c>
      <c r="AF107" s="72"/>
      <c r="AG107" s="72"/>
      <c r="AH107" s="72"/>
      <c r="AI107" s="72"/>
      <c r="AJ107" s="72"/>
      <c r="AK107" s="72"/>
      <c r="AL107" s="72"/>
      <c r="AM107" s="72"/>
      <c r="AN107" s="73"/>
      <c r="AO107" s="50">
        <v>101</v>
      </c>
      <c r="AP107" s="50"/>
      <c r="AQ107" s="50"/>
      <c r="AR107" s="50"/>
      <c r="AS107" s="50"/>
      <c r="AT107" s="50"/>
      <c r="AU107" s="50"/>
      <c r="AV107" s="50"/>
      <c r="AW107" s="50">
        <v>0</v>
      </c>
      <c r="AX107" s="50"/>
      <c r="AY107" s="50"/>
      <c r="AZ107" s="50"/>
      <c r="BA107" s="50"/>
      <c r="BB107" s="50"/>
      <c r="BC107" s="50"/>
      <c r="BD107" s="50"/>
      <c r="BE107" s="50">
        <f>AO107</f>
        <v>101</v>
      </c>
      <c r="BF107" s="50"/>
      <c r="BG107" s="50"/>
      <c r="BH107" s="50"/>
      <c r="BI107" s="50"/>
      <c r="BJ107" s="50"/>
      <c r="BK107" s="50"/>
      <c r="BL107" s="50"/>
    </row>
    <row r="108" spans="1:71" s="45" customFormat="1" ht="45.95" customHeight="1" x14ac:dyDescent="0.2">
      <c r="A108" s="68">
        <v>23</v>
      </c>
      <c r="B108" s="68"/>
      <c r="C108" s="68"/>
      <c r="D108" s="68"/>
      <c r="E108" s="68"/>
      <c r="F108" s="68"/>
      <c r="G108" s="54" t="s">
        <v>96</v>
      </c>
      <c r="H108" s="69"/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70"/>
      <c r="Z108" s="71" t="s">
        <v>71</v>
      </c>
      <c r="AA108" s="71"/>
      <c r="AB108" s="71"/>
      <c r="AC108" s="71"/>
      <c r="AD108" s="71"/>
      <c r="AE108" s="47" t="s">
        <v>79</v>
      </c>
      <c r="AF108" s="72"/>
      <c r="AG108" s="72"/>
      <c r="AH108" s="72"/>
      <c r="AI108" s="72"/>
      <c r="AJ108" s="72"/>
      <c r="AK108" s="72"/>
      <c r="AL108" s="72"/>
      <c r="AM108" s="72"/>
      <c r="AN108" s="73"/>
      <c r="AO108" s="50">
        <v>94</v>
      </c>
      <c r="AP108" s="50"/>
      <c r="AQ108" s="50"/>
      <c r="AR108" s="50"/>
      <c r="AS108" s="50"/>
      <c r="AT108" s="50"/>
      <c r="AU108" s="50"/>
      <c r="AV108" s="50"/>
      <c r="AW108" s="50">
        <v>0</v>
      </c>
      <c r="AX108" s="50"/>
      <c r="AY108" s="50"/>
      <c r="AZ108" s="50"/>
      <c r="BA108" s="50"/>
      <c r="BB108" s="50"/>
      <c r="BC108" s="50"/>
      <c r="BD108" s="50"/>
      <c r="BE108" s="50">
        <f>AO108</f>
        <v>94</v>
      </c>
      <c r="BF108" s="50"/>
      <c r="BG108" s="50"/>
      <c r="BH108" s="50"/>
      <c r="BI108" s="50"/>
      <c r="BJ108" s="50"/>
      <c r="BK108" s="50"/>
      <c r="BL108" s="50"/>
    </row>
    <row r="109" spans="1:71" s="45" customFormat="1" ht="27.95" customHeight="1" x14ac:dyDescent="0.2">
      <c r="A109" s="68">
        <v>24</v>
      </c>
      <c r="B109" s="68"/>
      <c r="C109" s="68"/>
      <c r="D109" s="68"/>
      <c r="E109" s="68"/>
      <c r="F109" s="68"/>
      <c r="G109" s="54" t="s">
        <v>80</v>
      </c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70"/>
      <c r="Z109" s="71" t="s">
        <v>71</v>
      </c>
      <c r="AA109" s="71"/>
      <c r="AB109" s="71"/>
      <c r="AC109" s="71"/>
      <c r="AD109" s="71"/>
      <c r="AE109" s="47" t="s">
        <v>79</v>
      </c>
      <c r="AF109" s="72"/>
      <c r="AG109" s="72"/>
      <c r="AH109" s="72"/>
      <c r="AI109" s="72"/>
      <c r="AJ109" s="72"/>
      <c r="AK109" s="72"/>
      <c r="AL109" s="72"/>
      <c r="AM109" s="72"/>
      <c r="AN109" s="73"/>
      <c r="AO109" s="50">
        <v>0</v>
      </c>
      <c r="AP109" s="50"/>
      <c r="AQ109" s="50"/>
      <c r="AR109" s="50"/>
      <c r="AS109" s="50"/>
      <c r="AT109" s="50"/>
      <c r="AU109" s="50"/>
      <c r="AV109" s="50"/>
      <c r="AW109" s="50">
        <f>1442242/1793622%</f>
        <v>80.409473121984448</v>
      </c>
      <c r="AX109" s="50"/>
      <c r="AY109" s="50"/>
      <c r="AZ109" s="50"/>
      <c r="BA109" s="50"/>
      <c r="BB109" s="50"/>
      <c r="BC109" s="50"/>
      <c r="BD109" s="50"/>
      <c r="BE109" s="50">
        <f>AW109</f>
        <v>80.409473121984448</v>
      </c>
      <c r="BF109" s="50"/>
      <c r="BG109" s="50"/>
      <c r="BH109" s="50"/>
      <c r="BI109" s="50"/>
      <c r="BJ109" s="50"/>
      <c r="BK109" s="50"/>
      <c r="BL109" s="50"/>
    </row>
    <row r="110" spans="1:71" s="45" customFormat="1" ht="29.45" customHeight="1" x14ac:dyDescent="0.2">
      <c r="A110" s="68">
        <v>25</v>
      </c>
      <c r="B110" s="68"/>
      <c r="C110" s="68"/>
      <c r="D110" s="68"/>
      <c r="E110" s="68"/>
      <c r="F110" s="68"/>
      <c r="G110" s="54" t="s">
        <v>81</v>
      </c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70"/>
      <c r="Z110" s="71" t="s">
        <v>71</v>
      </c>
      <c r="AA110" s="71"/>
      <c r="AB110" s="71"/>
      <c r="AC110" s="71"/>
      <c r="AD110" s="71"/>
      <c r="AE110" s="47" t="s">
        <v>79</v>
      </c>
      <c r="AF110" s="72"/>
      <c r="AG110" s="72"/>
      <c r="AH110" s="72"/>
      <c r="AI110" s="72"/>
      <c r="AJ110" s="72"/>
      <c r="AK110" s="72"/>
      <c r="AL110" s="72"/>
      <c r="AM110" s="72"/>
      <c r="AN110" s="73"/>
      <c r="AO110" s="50">
        <f>58602393/(63565171+571809+876026)%</f>
        <v>90.139491473444551</v>
      </c>
      <c r="AP110" s="50"/>
      <c r="AQ110" s="50"/>
      <c r="AR110" s="50"/>
      <c r="AS110" s="50"/>
      <c r="AT110" s="50"/>
      <c r="AU110" s="50"/>
      <c r="AV110" s="50"/>
      <c r="AW110" s="50">
        <f>988256/(2513306+1747146+144001)%</f>
        <v>22.437655708892795</v>
      </c>
      <c r="AX110" s="50"/>
      <c r="AY110" s="50"/>
      <c r="AZ110" s="50"/>
      <c r="BA110" s="50"/>
      <c r="BB110" s="50"/>
      <c r="BC110" s="50"/>
      <c r="BD110" s="50"/>
      <c r="BE110" s="50">
        <f>59095395/(65373893+2318955+1020027)%</f>
        <v>86.003380007021974</v>
      </c>
      <c r="BF110" s="50"/>
      <c r="BG110" s="50"/>
      <c r="BH110" s="50"/>
      <c r="BI110" s="50"/>
      <c r="BJ110" s="50"/>
      <c r="BK110" s="50"/>
      <c r="BL110" s="50"/>
    </row>
    <row r="111" spans="1:71" s="45" customFormat="1" ht="65.45" hidden="1" customHeight="1" x14ac:dyDescent="0.2">
      <c r="A111" s="68">
        <v>22</v>
      </c>
      <c r="B111" s="68"/>
      <c r="C111" s="68"/>
      <c r="D111" s="68"/>
      <c r="E111" s="68"/>
      <c r="F111" s="68"/>
      <c r="G111" s="54" t="s">
        <v>147</v>
      </c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70"/>
      <c r="Z111" s="71"/>
      <c r="AA111" s="71"/>
      <c r="AB111" s="71"/>
      <c r="AC111" s="71"/>
      <c r="AD111" s="71"/>
      <c r="AE111" s="47"/>
      <c r="AF111" s="72"/>
      <c r="AG111" s="72"/>
      <c r="AH111" s="72"/>
      <c r="AI111" s="72"/>
      <c r="AJ111" s="72"/>
      <c r="AK111" s="72"/>
      <c r="AL111" s="72"/>
      <c r="AM111" s="72"/>
      <c r="AN111" s="73"/>
      <c r="AO111" s="50"/>
      <c r="AP111" s="50"/>
      <c r="AQ111" s="50"/>
      <c r="AR111" s="50"/>
      <c r="AS111" s="50"/>
      <c r="AT111" s="50"/>
      <c r="AU111" s="50"/>
      <c r="AV111" s="50"/>
      <c r="AW111" s="50"/>
      <c r="AX111" s="50"/>
      <c r="AY111" s="50"/>
      <c r="AZ111" s="50"/>
      <c r="BA111" s="50"/>
      <c r="BB111" s="50"/>
      <c r="BC111" s="50"/>
      <c r="BD111" s="50"/>
      <c r="BE111" s="50"/>
      <c r="BF111" s="50"/>
      <c r="BG111" s="50"/>
      <c r="BH111" s="50"/>
      <c r="BI111" s="50"/>
      <c r="BJ111" s="50"/>
      <c r="BK111" s="50"/>
      <c r="BL111" s="50"/>
    </row>
    <row r="112" spans="1:71" s="45" customFormat="1" ht="48" customHeight="1" x14ac:dyDescent="0.2">
      <c r="A112" s="68">
        <v>26</v>
      </c>
      <c r="B112" s="68"/>
      <c r="C112" s="68"/>
      <c r="D112" s="68"/>
      <c r="E112" s="68"/>
      <c r="F112" s="68"/>
      <c r="G112" s="54" t="s">
        <v>155</v>
      </c>
      <c r="H112" s="69"/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70"/>
      <c r="Z112" s="71" t="s">
        <v>71</v>
      </c>
      <c r="AA112" s="71"/>
      <c r="AB112" s="71"/>
      <c r="AC112" s="71"/>
      <c r="AD112" s="71"/>
      <c r="AE112" s="47" t="s">
        <v>119</v>
      </c>
      <c r="AF112" s="72"/>
      <c r="AG112" s="72"/>
      <c r="AH112" s="72"/>
      <c r="AI112" s="72"/>
      <c r="AJ112" s="72"/>
      <c r="AK112" s="72"/>
      <c r="AL112" s="72"/>
      <c r="AM112" s="72"/>
      <c r="AN112" s="73"/>
      <c r="AO112" s="50">
        <v>100</v>
      </c>
      <c r="AP112" s="50"/>
      <c r="AQ112" s="50"/>
      <c r="AR112" s="50"/>
      <c r="AS112" s="50"/>
      <c r="AT112" s="50"/>
      <c r="AU112" s="50"/>
      <c r="AV112" s="50"/>
      <c r="AW112" s="50">
        <v>100</v>
      </c>
      <c r="AX112" s="50"/>
      <c r="AY112" s="50"/>
      <c r="AZ112" s="50"/>
      <c r="BA112" s="50"/>
      <c r="BB112" s="50"/>
      <c r="BC112" s="50"/>
      <c r="BD112" s="50"/>
      <c r="BE112" s="50">
        <v>100</v>
      </c>
      <c r="BF112" s="50"/>
      <c r="BG112" s="50"/>
      <c r="BH112" s="50"/>
      <c r="BI112" s="50"/>
      <c r="BJ112" s="50"/>
      <c r="BK112" s="50"/>
      <c r="BL112" s="50"/>
    </row>
    <row r="113" spans="1:64" s="45" customFormat="1" ht="78.599999999999994" customHeight="1" x14ac:dyDescent="0.2">
      <c r="A113" s="68">
        <v>27</v>
      </c>
      <c r="B113" s="68"/>
      <c r="C113" s="68"/>
      <c r="D113" s="68"/>
      <c r="E113" s="68"/>
      <c r="F113" s="68"/>
      <c r="G113" s="54" t="s">
        <v>148</v>
      </c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70"/>
      <c r="Z113" s="71" t="s">
        <v>71</v>
      </c>
      <c r="AA113" s="71"/>
      <c r="AB113" s="71"/>
      <c r="AC113" s="71"/>
      <c r="AD113" s="71"/>
      <c r="AE113" s="47" t="s">
        <v>119</v>
      </c>
      <c r="AF113" s="72"/>
      <c r="AG113" s="72"/>
      <c r="AH113" s="72"/>
      <c r="AI113" s="72"/>
      <c r="AJ113" s="72"/>
      <c r="AK113" s="72"/>
      <c r="AL113" s="72"/>
      <c r="AM113" s="72"/>
      <c r="AN113" s="73"/>
      <c r="AO113" s="50">
        <v>0</v>
      </c>
      <c r="AP113" s="50"/>
      <c r="AQ113" s="50"/>
      <c r="AR113" s="50"/>
      <c r="AS113" s="50"/>
      <c r="AT113" s="50"/>
      <c r="AU113" s="50"/>
      <c r="AV113" s="50"/>
      <c r="AW113" s="50">
        <v>100</v>
      </c>
      <c r="AX113" s="50"/>
      <c r="AY113" s="50"/>
      <c r="AZ113" s="50"/>
      <c r="BA113" s="50"/>
      <c r="BB113" s="50"/>
      <c r="BC113" s="50"/>
      <c r="BD113" s="50"/>
      <c r="BE113" s="50">
        <v>100</v>
      </c>
      <c r="BF113" s="50"/>
      <c r="BG113" s="50"/>
      <c r="BH113" s="50"/>
      <c r="BI113" s="50"/>
      <c r="BJ113" s="50"/>
      <c r="BK113" s="50"/>
      <c r="BL113" s="50"/>
    </row>
    <row r="114" spans="1:64" s="45" customFormat="1" ht="60" customHeight="1" x14ac:dyDescent="0.2">
      <c r="A114" s="51">
        <v>28</v>
      </c>
      <c r="B114" s="52"/>
      <c r="C114" s="52"/>
      <c r="D114" s="52"/>
      <c r="E114" s="52"/>
      <c r="F114" s="53"/>
      <c r="G114" s="54" t="s">
        <v>143</v>
      </c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6"/>
      <c r="Z114" s="57" t="s">
        <v>71</v>
      </c>
      <c r="AA114" s="58"/>
      <c r="AB114" s="58"/>
      <c r="AC114" s="58"/>
      <c r="AD114" s="59"/>
      <c r="AE114" s="47" t="s">
        <v>119</v>
      </c>
      <c r="AF114" s="48"/>
      <c r="AG114" s="48"/>
      <c r="AH114" s="48"/>
      <c r="AI114" s="48"/>
      <c r="AJ114" s="48"/>
      <c r="AK114" s="48"/>
      <c r="AL114" s="48"/>
      <c r="AM114" s="48"/>
      <c r="AN114" s="49"/>
      <c r="AO114" s="60">
        <v>0</v>
      </c>
      <c r="AP114" s="61"/>
      <c r="AQ114" s="61"/>
      <c r="AR114" s="61"/>
      <c r="AS114" s="61"/>
      <c r="AT114" s="61"/>
      <c r="AU114" s="61"/>
      <c r="AV114" s="62"/>
      <c r="AW114" s="60">
        <v>100</v>
      </c>
      <c r="AX114" s="61"/>
      <c r="AY114" s="61"/>
      <c r="AZ114" s="61"/>
      <c r="BA114" s="61"/>
      <c r="BB114" s="61"/>
      <c r="BC114" s="61"/>
      <c r="BD114" s="62"/>
      <c r="BE114" s="60">
        <v>100</v>
      </c>
      <c r="BF114" s="61"/>
      <c r="BG114" s="61"/>
      <c r="BH114" s="61"/>
      <c r="BI114" s="61"/>
      <c r="BJ114" s="61"/>
      <c r="BK114" s="61"/>
      <c r="BL114" s="62"/>
    </row>
    <row r="115" spans="1:64" s="45" customFormat="1" ht="60" hidden="1" customHeight="1" x14ac:dyDescent="0.2">
      <c r="A115" s="51">
        <v>26</v>
      </c>
      <c r="B115" s="52"/>
      <c r="C115" s="52"/>
      <c r="D115" s="52"/>
      <c r="E115" s="52"/>
      <c r="F115" s="53"/>
      <c r="G115" s="54" t="s">
        <v>135</v>
      </c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6"/>
      <c r="Z115" s="57" t="s">
        <v>71</v>
      </c>
      <c r="AA115" s="58"/>
      <c r="AB115" s="58"/>
      <c r="AC115" s="58"/>
      <c r="AD115" s="59"/>
      <c r="AE115" s="57" t="s">
        <v>119</v>
      </c>
      <c r="AF115" s="58"/>
      <c r="AG115" s="58"/>
      <c r="AH115" s="58"/>
      <c r="AI115" s="58"/>
      <c r="AJ115" s="58"/>
      <c r="AK115" s="58"/>
      <c r="AL115" s="58"/>
      <c r="AM115" s="58"/>
      <c r="AN115" s="59"/>
      <c r="AO115" s="60">
        <v>0</v>
      </c>
      <c r="AP115" s="61"/>
      <c r="AQ115" s="61"/>
      <c r="AR115" s="61"/>
      <c r="AS115" s="61"/>
      <c r="AT115" s="61"/>
      <c r="AU115" s="61"/>
      <c r="AV115" s="62"/>
      <c r="AW115" s="60">
        <v>100</v>
      </c>
      <c r="AX115" s="61"/>
      <c r="AY115" s="61"/>
      <c r="AZ115" s="61"/>
      <c r="BA115" s="61"/>
      <c r="BB115" s="61"/>
      <c r="BC115" s="61"/>
      <c r="BD115" s="62"/>
      <c r="BE115" s="60">
        <v>100</v>
      </c>
      <c r="BF115" s="61"/>
      <c r="BG115" s="61"/>
      <c r="BH115" s="61"/>
      <c r="BI115" s="61"/>
      <c r="BJ115" s="61"/>
      <c r="BK115" s="61"/>
      <c r="BL115" s="62"/>
    </row>
    <row r="116" spans="1:64" s="45" customFormat="1" ht="42.6" hidden="1" customHeight="1" x14ac:dyDescent="0.2">
      <c r="A116" s="51">
        <v>30</v>
      </c>
      <c r="B116" s="52"/>
      <c r="C116" s="52"/>
      <c r="D116" s="52"/>
      <c r="E116" s="52"/>
      <c r="F116" s="53"/>
      <c r="G116" s="54" t="s">
        <v>155</v>
      </c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6"/>
      <c r="Z116" s="57" t="s">
        <v>71</v>
      </c>
      <c r="AA116" s="58"/>
      <c r="AB116" s="58"/>
      <c r="AC116" s="58"/>
      <c r="AD116" s="59"/>
      <c r="AE116" s="57" t="s">
        <v>119</v>
      </c>
      <c r="AF116" s="58"/>
      <c r="AG116" s="58"/>
      <c r="AH116" s="58"/>
      <c r="AI116" s="58"/>
      <c r="AJ116" s="58"/>
      <c r="AK116" s="58"/>
      <c r="AL116" s="58"/>
      <c r="AM116" s="58"/>
      <c r="AN116" s="59"/>
      <c r="AO116" s="60">
        <v>100</v>
      </c>
      <c r="AP116" s="61"/>
      <c r="AQ116" s="61"/>
      <c r="AR116" s="61"/>
      <c r="AS116" s="61"/>
      <c r="AT116" s="61"/>
      <c r="AU116" s="61"/>
      <c r="AV116" s="62"/>
      <c r="AW116" s="60">
        <v>100</v>
      </c>
      <c r="AX116" s="61"/>
      <c r="AY116" s="61"/>
      <c r="AZ116" s="61"/>
      <c r="BA116" s="61"/>
      <c r="BB116" s="61"/>
      <c r="BC116" s="61"/>
      <c r="BD116" s="62"/>
      <c r="BE116" s="60">
        <v>100</v>
      </c>
      <c r="BF116" s="61"/>
      <c r="BG116" s="61"/>
      <c r="BH116" s="61"/>
      <c r="BI116" s="61"/>
      <c r="BJ116" s="61"/>
      <c r="BK116" s="61"/>
      <c r="BL116" s="62"/>
    </row>
    <row r="118" spans="1:64" ht="16.5" customHeight="1" x14ac:dyDescent="0.2">
      <c r="A118" s="172" t="s">
        <v>140</v>
      </c>
      <c r="B118" s="173"/>
      <c r="C118" s="173"/>
      <c r="D118" s="173"/>
      <c r="E118" s="173"/>
      <c r="F118" s="173"/>
      <c r="G118" s="173"/>
      <c r="H118" s="173"/>
      <c r="I118" s="173"/>
      <c r="J118" s="173"/>
      <c r="K118" s="173"/>
      <c r="L118" s="173"/>
      <c r="M118" s="173"/>
      <c r="N118" s="173"/>
      <c r="O118" s="173"/>
      <c r="P118" s="173"/>
      <c r="Q118" s="173"/>
      <c r="R118" s="173"/>
      <c r="S118" s="173"/>
      <c r="T118" s="173"/>
      <c r="U118" s="173"/>
      <c r="V118" s="173"/>
      <c r="W118" s="35"/>
      <c r="X118" s="35"/>
      <c r="Y118" s="35"/>
      <c r="Z118" s="35"/>
      <c r="AA118" s="35"/>
      <c r="AB118" s="35"/>
      <c r="AC118" s="36"/>
      <c r="AD118" s="36"/>
      <c r="AE118" s="36"/>
      <c r="AF118" s="36"/>
      <c r="AG118" s="36"/>
      <c r="AH118" s="35"/>
      <c r="AI118" s="35"/>
      <c r="AJ118" s="35"/>
      <c r="AK118" s="35"/>
      <c r="AL118" s="35"/>
      <c r="AM118" s="35"/>
      <c r="AN118" s="3"/>
      <c r="AO118" s="128" t="s">
        <v>141</v>
      </c>
      <c r="AP118" s="128"/>
      <c r="AQ118" s="128"/>
      <c r="AR118" s="128"/>
      <c r="AS118" s="128"/>
      <c r="AT118" s="128"/>
      <c r="AU118" s="128"/>
      <c r="AV118" s="37"/>
      <c r="AW118" s="37"/>
      <c r="AX118" s="37"/>
      <c r="AY118" s="37"/>
      <c r="AZ118" s="37"/>
      <c r="BA118" s="37"/>
      <c r="BB118" s="37"/>
      <c r="BC118" s="37"/>
      <c r="BD118" s="37"/>
      <c r="BE118" s="37"/>
      <c r="BF118" s="37"/>
      <c r="BG118" s="37"/>
    </row>
    <row r="119" spans="1:64" x14ac:dyDescent="0.2">
      <c r="W119" s="174" t="s">
        <v>5</v>
      </c>
      <c r="X119" s="174"/>
      <c r="Y119" s="174"/>
      <c r="Z119" s="174"/>
      <c r="AA119" s="174"/>
      <c r="AB119" s="174"/>
      <c r="AC119" s="174"/>
      <c r="AD119" s="174"/>
      <c r="AE119" s="174"/>
      <c r="AF119" s="174"/>
      <c r="AG119" s="174"/>
      <c r="AH119" s="174"/>
      <c r="AI119" s="174"/>
      <c r="AJ119" s="174"/>
      <c r="AK119" s="174"/>
      <c r="AL119" s="174"/>
      <c r="AM119" s="174"/>
      <c r="AO119" s="175" t="s">
        <v>115</v>
      </c>
      <c r="AP119" s="175"/>
      <c r="AQ119" s="175"/>
      <c r="AR119" s="175"/>
      <c r="AS119" s="175"/>
      <c r="AT119" s="175"/>
      <c r="AU119" s="175"/>
      <c r="AV119" s="175"/>
      <c r="AW119" s="175"/>
      <c r="AX119" s="175"/>
      <c r="AY119" s="175"/>
      <c r="AZ119" s="175"/>
      <c r="BA119" s="175"/>
      <c r="BB119" s="175"/>
      <c r="BC119" s="175"/>
      <c r="BD119" s="175"/>
      <c r="BE119" s="175"/>
      <c r="BF119" s="175"/>
      <c r="BG119" s="175"/>
    </row>
    <row r="120" spans="1:64" ht="15.75" customHeight="1" x14ac:dyDescent="0.2">
      <c r="A120" s="176" t="s">
        <v>3</v>
      </c>
      <c r="B120" s="176"/>
      <c r="C120" s="176"/>
      <c r="D120" s="176"/>
      <c r="E120" s="176"/>
      <c r="F120" s="176"/>
    </row>
    <row r="121" spans="1:64" ht="13.35" customHeight="1" x14ac:dyDescent="0.2">
      <c r="A121" s="170" t="s">
        <v>101</v>
      </c>
      <c r="B121" s="170"/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</row>
    <row r="122" spans="1:64" x14ac:dyDescent="0.2">
      <c r="A122" s="171" t="s">
        <v>47</v>
      </c>
      <c r="B122" s="171"/>
      <c r="C122" s="171"/>
      <c r="D122" s="171"/>
      <c r="E122" s="171"/>
      <c r="F122" s="171"/>
      <c r="G122" s="171"/>
      <c r="H122" s="171"/>
      <c r="I122" s="171"/>
      <c r="J122" s="171"/>
      <c r="K122" s="171"/>
      <c r="L122" s="171"/>
      <c r="M122" s="171"/>
      <c r="N122" s="171"/>
      <c r="O122" s="171"/>
      <c r="P122" s="171"/>
      <c r="Q122" s="171"/>
      <c r="R122" s="171"/>
      <c r="S122" s="171"/>
      <c r="T122" s="171"/>
      <c r="U122" s="171"/>
      <c r="V122" s="171"/>
      <c r="W122" s="171"/>
      <c r="X122" s="171"/>
      <c r="Y122" s="171"/>
      <c r="Z122" s="171"/>
      <c r="AA122" s="171"/>
      <c r="AB122" s="171"/>
      <c r="AC122" s="171"/>
      <c r="AD122" s="171"/>
      <c r="AE122" s="171"/>
      <c r="AF122" s="171"/>
      <c r="AG122" s="171"/>
      <c r="AH122" s="171"/>
      <c r="AI122" s="171"/>
      <c r="AJ122" s="171"/>
      <c r="AK122" s="171"/>
      <c r="AL122" s="171"/>
      <c r="AM122" s="171"/>
      <c r="AN122" s="171"/>
      <c r="AO122" s="171"/>
      <c r="AP122" s="171"/>
      <c r="AQ122" s="171"/>
      <c r="AR122" s="171"/>
      <c r="AS122" s="171"/>
    </row>
    <row r="123" spans="1:64" ht="6" customHeight="1" x14ac:dyDescent="0.2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</row>
    <row r="124" spans="1:64" ht="15.6" customHeight="1" x14ac:dyDescent="0.2">
      <c r="A124" s="172" t="s">
        <v>102</v>
      </c>
      <c r="B124" s="173"/>
      <c r="C124" s="173"/>
      <c r="D124" s="173"/>
      <c r="E124" s="173"/>
      <c r="F124" s="173"/>
      <c r="G124" s="173"/>
      <c r="H124" s="173"/>
      <c r="I124" s="173"/>
      <c r="J124" s="173"/>
      <c r="K124" s="173"/>
      <c r="L124" s="173"/>
      <c r="M124" s="173"/>
      <c r="N124" s="173"/>
      <c r="O124" s="173"/>
      <c r="P124" s="173"/>
      <c r="Q124" s="173"/>
      <c r="R124" s="173"/>
      <c r="S124" s="173"/>
      <c r="T124" s="173"/>
      <c r="U124" s="173"/>
      <c r="V124" s="173"/>
      <c r="W124" s="35"/>
      <c r="X124" s="35"/>
      <c r="Y124" s="35"/>
      <c r="Z124" s="35"/>
      <c r="AA124" s="35"/>
      <c r="AB124" s="35"/>
      <c r="AC124" s="36"/>
      <c r="AD124" s="36"/>
      <c r="AE124" s="36"/>
      <c r="AF124" s="36"/>
      <c r="AG124" s="36"/>
      <c r="AH124" s="35"/>
      <c r="AI124" s="35"/>
      <c r="AJ124" s="35"/>
      <c r="AK124" s="35"/>
      <c r="AL124" s="35"/>
      <c r="AM124" s="35"/>
      <c r="AN124" s="3"/>
      <c r="AO124" s="129" t="s">
        <v>103</v>
      </c>
      <c r="AP124" s="129"/>
      <c r="AQ124" s="129"/>
      <c r="AR124" s="129"/>
      <c r="AS124" s="129"/>
      <c r="AT124" s="129"/>
      <c r="AU124" s="129"/>
      <c r="AV124" s="38"/>
      <c r="AW124" s="38"/>
      <c r="AX124" s="38"/>
      <c r="AY124" s="38"/>
      <c r="AZ124" s="38"/>
      <c r="BA124" s="38"/>
      <c r="BB124" s="38"/>
      <c r="BC124" s="38"/>
      <c r="BD124" s="38"/>
      <c r="BE124" s="38"/>
      <c r="BF124" s="38"/>
      <c r="BG124" s="38"/>
    </row>
    <row r="125" spans="1:64" ht="9.6" customHeight="1" x14ac:dyDescent="0.2">
      <c r="W125" s="174" t="s">
        <v>5</v>
      </c>
      <c r="X125" s="174"/>
      <c r="Y125" s="174"/>
      <c r="Z125" s="174"/>
      <c r="AA125" s="174"/>
      <c r="AB125" s="174"/>
      <c r="AC125" s="174"/>
      <c r="AD125" s="174"/>
      <c r="AE125" s="174"/>
      <c r="AF125" s="174"/>
      <c r="AG125" s="174"/>
      <c r="AH125" s="174"/>
      <c r="AI125" s="174"/>
      <c r="AJ125" s="174"/>
      <c r="AK125" s="174"/>
      <c r="AL125" s="174"/>
      <c r="AM125" s="174"/>
      <c r="AO125" s="175" t="s">
        <v>115</v>
      </c>
      <c r="AP125" s="175"/>
      <c r="AQ125" s="175"/>
      <c r="AR125" s="175"/>
      <c r="AS125" s="175"/>
      <c r="AT125" s="175"/>
      <c r="AU125" s="175"/>
      <c r="AV125" s="175"/>
      <c r="AW125" s="175"/>
      <c r="AX125" s="175"/>
      <c r="AY125" s="175"/>
      <c r="AZ125" s="175"/>
      <c r="BA125" s="175"/>
      <c r="BB125" s="175"/>
      <c r="BC125" s="175"/>
      <c r="BD125" s="175"/>
      <c r="BE125" s="175"/>
      <c r="BF125" s="175"/>
      <c r="BG125" s="175"/>
    </row>
    <row r="126" spans="1:64" x14ac:dyDescent="0.2">
      <c r="A126" s="142" t="s">
        <v>162</v>
      </c>
      <c r="B126" s="142"/>
      <c r="C126" s="142"/>
      <c r="D126" s="142"/>
      <c r="E126" s="142"/>
      <c r="F126" s="142"/>
      <c r="G126" s="39"/>
      <c r="H126" s="39"/>
    </row>
    <row r="127" spans="1:64" x14ac:dyDescent="0.2">
      <c r="A127" s="175" t="s">
        <v>45</v>
      </c>
      <c r="B127" s="175"/>
      <c r="C127" s="175"/>
      <c r="D127" s="175"/>
      <c r="E127" s="175"/>
      <c r="F127" s="175"/>
      <c r="G127" s="175"/>
      <c r="H127" s="175"/>
      <c r="I127" s="32"/>
      <c r="J127" s="32"/>
      <c r="K127" s="32"/>
      <c r="L127" s="32"/>
      <c r="M127" s="32"/>
      <c r="N127" s="32"/>
      <c r="O127" s="32"/>
      <c r="P127" s="32"/>
      <c r="Q127" s="32"/>
    </row>
    <row r="128" spans="1:64" x14ac:dyDescent="0.2">
      <c r="A128" s="40" t="s">
        <v>46</v>
      </c>
    </row>
  </sheetData>
  <mergeCells count="488">
    <mergeCell ref="A112:F112"/>
    <mergeCell ref="G112:Y112"/>
    <mergeCell ref="Z112:AD112"/>
    <mergeCell ref="AE112:AN112"/>
    <mergeCell ref="AO112:AV112"/>
    <mergeCell ref="AW112:BD112"/>
    <mergeCell ref="BE112:BL112"/>
    <mergeCell ref="Z89:AD89"/>
    <mergeCell ref="AE89:AN89"/>
    <mergeCell ref="AO89:AV89"/>
    <mergeCell ref="AW89:BD89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111:F111"/>
    <mergeCell ref="G111:Y111"/>
    <mergeCell ref="Z111:AD111"/>
    <mergeCell ref="AE111:AN111"/>
    <mergeCell ref="AO111:AV111"/>
    <mergeCell ref="BE82:BL82"/>
    <mergeCell ref="A110:F110"/>
    <mergeCell ref="G110:Y110"/>
    <mergeCell ref="Z110:AD110"/>
    <mergeCell ref="AE110:AN110"/>
    <mergeCell ref="AO110:AV110"/>
    <mergeCell ref="AW110:BD110"/>
    <mergeCell ref="BE110:BL110"/>
    <mergeCell ref="BE109:BL109"/>
    <mergeCell ref="BE107:BL107"/>
    <mergeCell ref="A108:F108"/>
    <mergeCell ref="G108:Y108"/>
    <mergeCell ref="Z108:AD108"/>
    <mergeCell ref="AE108:AN108"/>
    <mergeCell ref="AO108:AV108"/>
    <mergeCell ref="AW108:BD108"/>
    <mergeCell ref="BE108:BL108"/>
    <mergeCell ref="A107:F107"/>
    <mergeCell ref="BE101:BL101"/>
    <mergeCell ref="A102:F102"/>
    <mergeCell ref="G102:Y102"/>
    <mergeCell ref="BE104:BL104"/>
    <mergeCell ref="A106:F106"/>
    <mergeCell ref="G106:Y106"/>
    <mergeCell ref="BE106:BL106"/>
    <mergeCell ref="A104:F104"/>
    <mergeCell ref="G104:Y104"/>
    <mergeCell ref="Z104:AD104"/>
    <mergeCell ref="AE104:AN104"/>
    <mergeCell ref="AO104:AV104"/>
    <mergeCell ref="AW104:BD104"/>
    <mergeCell ref="AW111:BD111"/>
    <mergeCell ref="BE111:BL111"/>
    <mergeCell ref="A109:F109"/>
    <mergeCell ref="G109:Y109"/>
    <mergeCell ref="Z109:AD109"/>
    <mergeCell ref="AE109:AN109"/>
    <mergeCell ref="AO109:AV109"/>
    <mergeCell ref="AW109:BD109"/>
    <mergeCell ref="G107:Y107"/>
    <mergeCell ref="Z107:AD107"/>
    <mergeCell ref="AE107:AN107"/>
    <mergeCell ref="AO107:AV107"/>
    <mergeCell ref="AW107:BD107"/>
    <mergeCell ref="Z106:AD106"/>
    <mergeCell ref="AE106:AN106"/>
    <mergeCell ref="AO106:AV106"/>
    <mergeCell ref="AW106:BD106"/>
    <mergeCell ref="G103:Y103"/>
    <mergeCell ref="A103:F103"/>
    <mergeCell ref="Z103:AD103"/>
    <mergeCell ref="AE103:AN103"/>
    <mergeCell ref="AO103:AV103"/>
    <mergeCell ref="AW103:BD103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103:BL103"/>
    <mergeCell ref="BE96:BL96"/>
    <mergeCell ref="A99:F99"/>
    <mergeCell ref="G99:Y99"/>
    <mergeCell ref="A91:F91"/>
    <mergeCell ref="G91:Y91"/>
    <mergeCell ref="Z91:AD91"/>
    <mergeCell ref="AE91:AN91"/>
    <mergeCell ref="AO91:AV91"/>
    <mergeCell ref="AW91:BD91"/>
    <mergeCell ref="BE91:BL91"/>
    <mergeCell ref="A89:F89"/>
    <mergeCell ref="G89:Y89"/>
    <mergeCell ref="AS56:AZ56"/>
    <mergeCell ref="A69:C69"/>
    <mergeCell ref="D69:AA69"/>
    <mergeCell ref="AB69:AI69"/>
    <mergeCell ref="AJ69:AQ69"/>
    <mergeCell ref="AR69:AY69"/>
    <mergeCell ref="A70:C70"/>
    <mergeCell ref="D70:AA70"/>
    <mergeCell ref="AB70:AI70"/>
    <mergeCell ref="AJ70:AQ70"/>
    <mergeCell ref="AR70:AY70"/>
    <mergeCell ref="AC60:AJ60"/>
    <mergeCell ref="AK60:AR60"/>
    <mergeCell ref="AS60:AZ60"/>
    <mergeCell ref="AK64:AR64"/>
    <mergeCell ref="A57:C57"/>
    <mergeCell ref="D57:AB57"/>
    <mergeCell ref="AC57:AJ57"/>
    <mergeCell ref="AK57:AR57"/>
    <mergeCell ref="AS57:AZ57"/>
    <mergeCell ref="A61:C61"/>
    <mergeCell ref="D61:AB61"/>
    <mergeCell ref="AC61:AJ61"/>
    <mergeCell ref="AK61:AR61"/>
    <mergeCell ref="A54:C54"/>
    <mergeCell ref="D54:AB54"/>
    <mergeCell ref="AC54:AJ54"/>
    <mergeCell ref="AK54:AR54"/>
    <mergeCell ref="AS54:AZ54"/>
    <mergeCell ref="A63:C63"/>
    <mergeCell ref="D63:AB63"/>
    <mergeCell ref="AC63:AJ63"/>
    <mergeCell ref="AK63:AR63"/>
    <mergeCell ref="AS63:AZ63"/>
    <mergeCell ref="A55:C55"/>
    <mergeCell ref="D55:AB55"/>
    <mergeCell ref="AC55:AJ55"/>
    <mergeCell ref="AK55:AR55"/>
    <mergeCell ref="AS55:AZ55"/>
    <mergeCell ref="A62:C62"/>
    <mergeCell ref="D62:AB62"/>
    <mergeCell ref="AC62:AJ62"/>
    <mergeCell ref="AK62:AR62"/>
    <mergeCell ref="AS62:AZ62"/>
    <mergeCell ref="A56:C56"/>
    <mergeCell ref="D56:AB56"/>
    <mergeCell ref="AC56:AJ56"/>
    <mergeCell ref="AK56:AR56"/>
    <mergeCell ref="A127:H127"/>
    <mergeCell ref="W125:AM125"/>
    <mergeCell ref="AO125:BG125"/>
    <mergeCell ref="BE79:BL79"/>
    <mergeCell ref="A78:F78"/>
    <mergeCell ref="G78:Y78"/>
    <mergeCell ref="Z78:AD78"/>
    <mergeCell ref="AE78:AN78"/>
    <mergeCell ref="AO78:AV78"/>
    <mergeCell ref="AW78:BD78"/>
    <mergeCell ref="Z80:AD80"/>
    <mergeCell ref="AE80:AN80"/>
    <mergeCell ref="AO80:AV80"/>
    <mergeCell ref="AW80:BD80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A121:AS121"/>
    <mergeCell ref="A122:AS122"/>
    <mergeCell ref="A124:V124"/>
    <mergeCell ref="A118:V118"/>
    <mergeCell ref="W119:AM119"/>
    <mergeCell ref="AO119:BG119"/>
    <mergeCell ref="A120:F120"/>
    <mergeCell ref="BE78:BL78"/>
    <mergeCell ref="A79:F79"/>
    <mergeCell ref="G79:Y79"/>
    <mergeCell ref="Z79:AD79"/>
    <mergeCell ref="AE79:AN79"/>
    <mergeCell ref="AO79:AV79"/>
    <mergeCell ref="AW79:BD79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AK51:AR51"/>
    <mergeCell ref="AK52:AR52"/>
    <mergeCell ref="AS52:AZ52"/>
    <mergeCell ref="A53:C53"/>
    <mergeCell ref="D53:AB53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A71:C71"/>
    <mergeCell ref="D71:AA71"/>
    <mergeCell ref="AB71:AI71"/>
    <mergeCell ref="AJ71:AQ71"/>
    <mergeCell ref="AR71:AY71"/>
    <mergeCell ref="A75:BL75"/>
    <mergeCell ref="AR73:AY73"/>
    <mergeCell ref="AC53:AJ53"/>
    <mergeCell ref="AK53:AR53"/>
    <mergeCell ref="AS53:AZ53"/>
    <mergeCell ref="BE76:BL76"/>
    <mergeCell ref="A49:C49"/>
    <mergeCell ref="D49:AB49"/>
    <mergeCell ref="AC49:AJ49"/>
    <mergeCell ref="AK49:AR49"/>
    <mergeCell ref="AS49:AZ49"/>
    <mergeCell ref="A66:AY66"/>
    <mergeCell ref="A67:C68"/>
    <mergeCell ref="D67:AA68"/>
    <mergeCell ref="AB67:AI68"/>
    <mergeCell ref="AJ67:AQ68"/>
    <mergeCell ref="AR67:AY68"/>
    <mergeCell ref="A50:C50"/>
    <mergeCell ref="D50:AB50"/>
    <mergeCell ref="AC50:AJ50"/>
    <mergeCell ref="AK50:AR50"/>
    <mergeCell ref="AS50:AZ50"/>
    <mergeCell ref="A65:BL65"/>
    <mergeCell ref="AS51:AZ51"/>
    <mergeCell ref="A52:C52"/>
    <mergeCell ref="D52:AB52"/>
    <mergeCell ref="AC52:AJ52"/>
    <mergeCell ref="A51:C51"/>
    <mergeCell ref="D51:AB51"/>
    <mergeCell ref="AC51:AJ51"/>
    <mergeCell ref="A45:AZ45"/>
    <mergeCell ref="A46:C47"/>
    <mergeCell ref="D46:AB47"/>
    <mergeCell ref="AC46:AJ47"/>
    <mergeCell ref="AK46:AR47"/>
    <mergeCell ref="AS46:AZ47"/>
    <mergeCell ref="A42:F42"/>
    <mergeCell ref="G42:BL42"/>
    <mergeCell ref="A48:C48"/>
    <mergeCell ref="D48:AB48"/>
    <mergeCell ref="AC48:AJ48"/>
    <mergeCell ref="AK48:AR48"/>
    <mergeCell ref="AS48:AZ48"/>
    <mergeCell ref="A31:F31"/>
    <mergeCell ref="G31:BL31"/>
    <mergeCell ref="A32:F32"/>
    <mergeCell ref="G32:BL32"/>
    <mergeCell ref="A34:BL34"/>
    <mergeCell ref="A35:BL35"/>
    <mergeCell ref="A41:F41"/>
    <mergeCell ref="G41:BL41"/>
    <mergeCell ref="A44:AZ44"/>
    <mergeCell ref="A43:F43"/>
    <mergeCell ref="G43:BL43"/>
    <mergeCell ref="A126:F126"/>
    <mergeCell ref="B14:L14"/>
    <mergeCell ref="N14:AS14"/>
    <mergeCell ref="AU14:BB14"/>
    <mergeCell ref="B16:L16"/>
    <mergeCell ref="N16:AS16"/>
    <mergeCell ref="AU16:BB16"/>
    <mergeCell ref="B20:L20"/>
    <mergeCell ref="N20:Y20"/>
    <mergeCell ref="AA20:AI20"/>
    <mergeCell ref="AK20:BC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A30:F30"/>
    <mergeCell ref="G30:BL30"/>
    <mergeCell ref="A11:BL11"/>
    <mergeCell ref="B13:L13"/>
    <mergeCell ref="N13:AS13"/>
    <mergeCell ref="AU13:BB13"/>
    <mergeCell ref="BE19:BL19"/>
    <mergeCell ref="BE20:BL20"/>
    <mergeCell ref="G29:BL29"/>
    <mergeCell ref="AO118:AU118"/>
    <mergeCell ref="AO124:AU124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O1:BL1"/>
    <mergeCell ref="AO2:BL2"/>
    <mergeCell ref="AO3:BL3"/>
    <mergeCell ref="AO4:BL4"/>
    <mergeCell ref="AO5:BL5"/>
    <mergeCell ref="AO6:BF6"/>
    <mergeCell ref="AO7:AU7"/>
    <mergeCell ref="AW7:BF7"/>
    <mergeCell ref="A10:BL10"/>
    <mergeCell ref="BE83:BL83"/>
    <mergeCell ref="A97:F97"/>
    <mergeCell ref="G97:Y97"/>
    <mergeCell ref="Z97:AD97"/>
    <mergeCell ref="AE97:AN97"/>
    <mergeCell ref="AO97:AV97"/>
    <mergeCell ref="AW97:BD97"/>
    <mergeCell ref="BE97:BL97"/>
    <mergeCell ref="Z85:AD85"/>
    <mergeCell ref="AE85:AN85"/>
    <mergeCell ref="AO85:AV85"/>
    <mergeCell ref="AW85:BD85"/>
    <mergeCell ref="A83:F83"/>
    <mergeCell ref="G83:Y83"/>
    <mergeCell ref="Z83:AD83"/>
    <mergeCell ref="AE83:AN83"/>
    <mergeCell ref="AO83:AV83"/>
    <mergeCell ref="AW83:BD83"/>
    <mergeCell ref="BE87:BL87"/>
    <mergeCell ref="A92:F92"/>
    <mergeCell ref="G92:Y92"/>
    <mergeCell ref="Z92:AD92"/>
    <mergeCell ref="AE92:AN92"/>
    <mergeCell ref="AO92:AV92"/>
    <mergeCell ref="BE113:BL113"/>
    <mergeCell ref="A98:F98"/>
    <mergeCell ref="G98:Y98"/>
    <mergeCell ref="Z98:AD98"/>
    <mergeCell ref="AE98:AN98"/>
    <mergeCell ref="AO98:AV98"/>
    <mergeCell ref="AW98:BD98"/>
    <mergeCell ref="BE98:BL98"/>
    <mergeCell ref="A105:F105"/>
    <mergeCell ref="G105:Y105"/>
    <mergeCell ref="Z105:AD105"/>
    <mergeCell ref="AE105:AN105"/>
    <mergeCell ref="AO105:AV105"/>
    <mergeCell ref="AW105:BD105"/>
    <mergeCell ref="BE105:BL105"/>
    <mergeCell ref="BE100:BL100"/>
    <mergeCell ref="Z102:AD102"/>
    <mergeCell ref="AE102:AN102"/>
    <mergeCell ref="AO102:AV102"/>
    <mergeCell ref="AW102:BD102"/>
    <mergeCell ref="BE102:BL102"/>
    <mergeCell ref="A100:F100"/>
    <mergeCell ref="G100:Y100"/>
    <mergeCell ref="Z100:AD100"/>
    <mergeCell ref="A113:F113"/>
    <mergeCell ref="G113:Y113"/>
    <mergeCell ref="AS61:AZ61"/>
    <mergeCell ref="A58:C58"/>
    <mergeCell ref="D58:AB58"/>
    <mergeCell ref="AC58:AJ58"/>
    <mergeCell ref="AK58:AR58"/>
    <mergeCell ref="AS58:AZ58"/>
    <mergeCell ref="A59:C59"/>
    <mergeCell ref="D59:AB59"/>
    <mergeCell ref="AC59:AJ59"/>
    <mergeCell ref="AK59:AR59"/>
    <mergeCell ref="AS59:AZ59"/>
    <mergeCell ref="A60:C60"/>
    <mergeCell ref="D60:AB60"/>
    <mergeCell ref="Z113:AD113"/>
    <mergeCell ref="AE113:AN113"/>
    <mergeCell ref="AO113:AV113"/>
    <mergeCell ref="AW113:BD113"/>
    <mergeCell ref="A77:F77"/>
    <mergeCell ref="G77:Y77"/>
    <mergeCell ref="Z77:AD77"/>
    <mergeCell ref="AE77:AN77"/>
    <mergeCell ref="AO77:AV77"/>
    <mergeCell ref="A116:F116"/>
    <mergeCell ref="G116:Y116"/>
    <mergeCell ref="Z116:AD116"/>
    <mergeCell ref="AE116:AN116"/>
    <mergeCell ref="AO116:AV116"/>
    <mergeCell ref="AW116:BD116"/>
    <mergeCell ref="BE116:BL116"/>
    <mergeCell ref="A114:F114"/>
    <mergeCell ref="G114:Y114"/>
    <mergeCell ref="Z114:AD114"/>
    <mergeCell ref="AE114:AN114"/>
    <mergeCell ref="AO114:AV114"/>
    <mergeCell ref="AW114:BD114"/>
    <mergeCell ref="BE114:BL114"/>
    <mergeCell ref="A115:F115"/>
    <mergeCell ref="G115:Y115"/>
    <mergeCell ref="Z115:AD115"/>
    <mergeCell ref="AE115:AN115"/>
    <mergeCell ref="AO115:AV115"/>
    <mergeCell ref="AW115:BD115"/>
    <mergeCell ref="BE115:BL115"/>
    <mergeCell ref="BE84:BL84"/>
    <mergeCell ref="BP100:BS100"/>
    <mergeCell ref="AW92:BD92"/>
    <mergeCell ref="BE92:BL92"/>
    <mergeCell ref="A87:F87"/>
    <mergeCell ref="G87:Y87"/>
    <mergeCell ref="Z87:AD87"/>
    <mergeCell ref="AE87:AN87"/>
    <mergeCell ref="AO87:AV87"/>
    <mergeCell ref="AW87:BD87"/>
    <mergeCell ref="A88:F88"/>
    <mergeCell ref="G88:Y88"/>
    <mergeCell ref="Z88:AD88"/>
    <mergeCell ref="AE88:AN88"/>
    <mergeCell ref="AO88:AV88"/>
    <mergeCell ref="AW88:BD88"/>
    <mergeCell ref="BE88:BL88"/>
    <mergeCell ref="A95:F95"/>
    <mergeCell ref="G95:Y95"/>
    <mergeCell ref="Z95:AD95"/>
    <mergeCell ref="AE95:AN95"/>
    <mergeCell ref="AO95:AV95"/>
    <mergeCell ref="AW95:BD95"/>
    <mergeCell ref="BE95:BL95"/>
    <mergeCell ref="A72:C72"/>
    <mergeCell ref="D72:AA72"/>
    <mergeCell ref="AB72:AI72"/>
    <mergeCell ref="AJ72:AQ72"/>
    <mergeCell ref="AR72:AY72"/>
    <mergeCell ref="A84:F84"/>
    <mergeCell ref="G84:Y84"/>
    <mergeCell ref="Z84:AD84"/>
    <mergeCell ref="AE84:AN84"/>
    <mergeCell ref="AO84:AV84"/>
    <mergeCell ref="AW84:BD84"/>
    <mergeCell ref="A73:C73"/>
    <mergeCell ref="D73:AA73"/>
    <mergeCell ref="AB73:AI73"/>
    <mergeCell ref="AJ73:AQ73"/>
    <mergeCell ref="A82:F82"/>
    <mergeCell ref="G82:Y82"/>
    <mergeCell ref="Z82:AD82"/>
    <mergeCell ref="AE82:AN82"/>
    <mergeCell ref="AO82:AV82"/>
    <mergeCell ref="AW82:BD82"/>
    <mergeCell ref="Z99:AD99"/>
    <mergeCell ref="AE99:AN99"/>
    <mergeCell ref="AO99:AV99"/>
    <mergeCell ref="AW99:BD99"/>
    <mergeCell ref="BE99:BL99"/>
    <mergeCell ref="A96:F96"/>
    <mergeCell ref="G96:Y96"/>
    <mergeCell ref="Z96:AD96"/>
    <mergeCell ref="AE96:AN96"/>
    <mergeCell ref="AO96:AV96"/>
    <mergeCell ref="AW96:BD96"/>
    <mergeCell ref="AE100:AN100"/>
    <mergeCell ref="AO100:AV100"/>
    <mergeCell ref="AW100:BD100"/>
    <mergeCell ref="A101:F101"/>
    <mergeCell ref="G101:Y101"/>
    <mergeCell ref="Z101:AD101"/>
    <mergeCell ref="AE101:AN101"/>
    <mergeCell ref="AO101:AV101"/>
    <mergeCell ref="AW101:BD101"/>
  </mergeCells>
  <conditionalFormatting sqref="G79:L79 G81 G87:G88 G114 G97 G105">
    <cfRule type="cellIs" dxfId="54" priority="61" stopIfTrue="1" operator="equal">
      <formula>$G78</formula>
    </cfRule>
  </conditionalFormatting>
  <conditionalFormatting sqref="D50 D54:D57">
    <cfRule type="cellIs" dxfId="53" priority="62" stopIfTrue="1" operator="equal">
      <formula>$D49</formula>
    </cfRule>
  </conditionalFormatting>
  <conditionalFormatting sqref="A79:F79">
    <cfRule type="cellIs" dxfId="52" priority="63" stopIfTrue="1" operator="equal">
      <formula>0</formula>
    </cfRule>
  </conditionalFormatting>
  <conditionalFormatting sqref="D51">
    <cfRule type="cellIs" dxfId="51" priority="60" stopIfTrue="1" operator="equal">
      <formula>$D50</formula>
    </cfRule>
  </conditionalFormatting>
  <conditionalFormatting sqref="D52">
    <cfRule type="cellIs" dxfId="50" priority="59" stopIfTrue="1" operator="equal">
      <formula>$D51</formula>
    </cfRule>
  </conditionalFormatting>
  <conditionalFormatting sqref="D53">
    <cfRule type="cellIs" dxfId="49" priority="58" stopIfTrue="1" operator="equal">
      <formula>$D52</formula>
    </cfRule>
  </conditionalFormatting>
  <conditionalFormatting sqref="D63">
    <cfRule type="cellIs" dxfId="48" priority="56" stopIfTrue="1" operator="equal">
      <formula>$D54</formula>
    </cfRule>
  </conditionalFormatting>
  <conditionalFormatting sqref="G80">
    <cfRule type="cellIs" dxfId="47" priority="53" stopIfTrue="1" operator="equal">
      <formula>$G79</formula>
    </cfRule>
  </conditionalFormatting>
  <conditionalFormatting sqref="A80:F80">
    <cfRule type="cellIs" dxfId="46" priority="54" stopIfTrue="1" operator="equal">
      <formula>0</formula>
    </cfRule>
  </conditionalFormatting>
  <conditionalFormatting sqref="A81:F81 A82:A84">
    <cfRule type="cellIs" dxfId="45" priority="52" stopIfTrue="1" operator="equal">
      <formula>0</formula>
    </cfRule>
  </conditionalFormatting>
  <conditionalFormatting sqref="G91 G99">
    <cfRule type="cellIs" dxfId="44" priority="49" stopIfTrue="1" operator="equal">
      <formula>$G88</formula>
    </cfRule>
  </conditionalFormatting>
  <conditionalFormatting sqref="A85:F85">
    <cfRule type="cellIs" dxfId="43" priority="50" stopIfTrue="1" operator="equal">
      <formula>0</formula>
    </cfRule>
  </conditionalFormatting>
  <conditionalFormatting sqref="G86">
    <cfRule type="cellIs" dxfId="42" priority="47" stopIfTrue="1" operator="equal">
      <formula>$G85</formula>
    </cfRule>
  </conditionalFormatting>
  <conditionalFormatting sqref="A86:F86">
    <cfRule type="cellIs" dxfId="41" priority="48" stopIfTrue="1" operator="equal">
      <formula>0</formula>
    </cfRule>
  </conditionalFormatting>
  <conditionalFormatting sqref="A87:F87 A88 A91">
    <cfRule type="cellIs" dxfId="40" priority="46" stopIfTrue="1" operator="equal">
      <formula>0</formula>
    </cfRule>
  </conditionalFormatting>
  <conditionalFormatting sqref="G92">
    <cfRule type="cellIs" dxfId="39" priority="43" stopIfTrue="1" operator="equal">
      <formula>$G87</formula>
    </cfRule>
  </conditionalFormatting>
  <conditionalFormatting sqref="A92:F92">
    <cfRule type="cellIs" dxfId="38" priority="44" stopIfTrue="1" operator="equal">
      <formula>0</formula>
    </cfRule>
  </conditionalFormatting>
  <conditionalFormatting sqref="G93">
    <cfRule type="cellIs" dxfId="37" priority="41" stopIfTrue="1" operator="equal">
      <formula>$G92</formula>
    </cfRule>
  </conditionalFormatting>
  <conditionalFormatting sqref="A93:F93">
    <cfRule type="cellIs" dxfId="36" priority="42" stopIfTrue="1" operator="equal">
      <formula>0</formula>
    </cfRule>
  </conditionalFormatting>
  <conditionalFormatting sqref="G94:G95">
    <cfRule type="cellIs" dxfId="35" priority="39" stopIfTrue="1" operator="equal">
      <formula>$G93</formula>
    </cfRule>
  </conditionalFormatting>
  <conditionalFormatting sqref="A94:F94 A95">
    <cfRule type="cellIs" dxfId="34" priority="40" stopIfTrue="1" operator="equal">
      <formula>0</formula>
    </cfRule>
  </conditionalFormatting>
  <conditionalFormatting sqref="A96:F96 A97:A98">
    <cfRule type="cellIs" dxfId="33" priority="38" stopIfTrue="1" operator="equal">
      <formula>0</formula>
    </cfRule>
  </conditionalFormatting>
  <conditionalFormatting sqref="G83:G84 G113 G96 G104">
    <cfRule type="cellIs" dxfId="32" priority="35" stopIfTrue="1" operator="equal">
      <formula>$G81</formula>
    </cfRule>
  </conditionalFormatting>
  <conditionalFormatting sqref="A99:F99">
    <cfRule type="cellIs" dxfId="31" priority="36" stopIfTrue="1" operator="equal">
      <formula>0</formula>
    </cfRule>
  </conditionalFormatting>
  <conditionalFormatting sqref="G100:G101">
    <cfRule type="cellIs" dxfId="30" priority="33" stopIfTrue="1" operator="equal">
      <formula>$G99</formula>
    </cfRule>
  </conditionalFormatting>
  <conditionalFormatting sqref="A100:F100 A101">
    <cfRule type="cellIs" dxfId="29" priority="34" stopIfTrue="1" operator="equal">
      <formula>0</formula>
    </cfRule>
  </conditionalFormatting>
  <conditionalFormatting sqref="G102:G103">
    <cfRule type="cellIs" dxfId="28" priority="31" stopIfTrue="1" operator="equal">
      <formula>$G100</formula>
    </cfRule>
  </conditionalFormatting>
  <conditionalFormatting sqref="A102:F102 A103">
    <cfRule type="cellIs" dxfId="27" priority="32" stopIfTrue="1" operator="equal">
      <formula>0</formula>
    </cfRule>
  </conditionalFormatting>
  <conditionalFormatting sqref="A104:F104 A105">
    <cfRule type="cellIs" dxfId="26" priority="30" stopIfTrue="1" operator="equal">
      <formula>0</formula>
    </cfRule>
  </conditionalFormatting>
  <conditionalFormatting sqref="G106">
    <cfRule type="cellIs" dxfId="25" priority="27" stopIfTrue="1" operator="equal">
      <formula>$G104</formula>
    </cfRule>
  </conditionalFormatting>
  <conditionalFormatting sqref="A106:F106">
    <cfRule type="cellIs" dxfId="24" priority="28" stopIfTrue="1" operator="equal">
      <formula>0</formula>
    </cfRule>
  </conditionalFormatting>
  <conditionalFormatting sqref="G107">
    <cfRule type="cellIs" dxfId="23" priority="25" stopIfTrue="1" operator="equal">
      <formula>$G106</formula>
    </cfRule>
  </conditionalFormatting>
  <conditionalFormatting sqref="A107:F107">
    <cfRule type="cellIs" dxfId="22" priority="26" stopIfTrue="1" operator="equal">
      <formula>0</formula>
    </cfRule>
  </conditionalFormatting>
  <conditionalFormatting sqref="G108">
    <cfRule type="cellIs" dxfId="21" priority="23" stopIfTrue="1" operator="equal">
      <formula>$G107</formula>
    </cfRule>
  </conditionalFormatting>
  <conditionalFormatting sqref="A108:F108">
    <cfRule type="cellIs" dxfId="20" priority="24" stopIfTrue="1" operator="equal">
      <formula>0</formula>
    </cfRule>
  </conditionalFormatting>
  <conditionalFormatting sqref="G109">
    <cfRule type="cellIs" dxfId="19" priority="21" stopIfTrue="1" operator="equal">
      <formula>$G108</formula>
    </cfRule>
  </conditionalFormatting>
  <conditionalFormatting sqref="A109:F109">
    <cfRule type="cellIs" dxfId="18" priority="22" stopIfTrue="1" operator="equal">
      <formula>0</formula>
    </cfRule>
  </conditionalFormatting>
  <conditionalFormatting sqref="G111">
    <cfRule type="cellIs" dxfId="17" priority="19" stopIfTrue="1" operator="equal">
      <formula>$G109</formula>
    </cfRule>
  </conditionalFormatting>
  <conditionalFormatting sqref="A111:F111">
    <cfRule type="cellIs" dxfId="16" priority="20" stopIfTrue="1" operator="equal">
      <formula>0</formula>
    </cfRule>
  </conditionalFormatting>
  <conditionalFormatting sqref="D62">
    <cfRule type="cellIs" dxfId="15" priority="16" stopIfTrue="1" operator="equal">
      <formula>$D55</formula>
    </cfRule>
  </conditionalFormatting>
  <conditionalFormatting sqref="G82">
    <cfRule type="cellIs" dxfId="14" priority="15" stopIfTrue="1" operator="equal">
      <formula>$G81</formula>
    </cfRule>
  </conditionalFormatting>
  <conditionalFormatting sqref="G110">
    <cfRule type="cellIs" dxfId="13" priority="13" stopIfTrue="1" operator="equal">
      <formula>$G108</formula>
    </cfRule>
  </conditionalFormatting>
  <conditionalFormatting sqref="A110:F110">
    <cfRule type="cellIs" dxfId="12" priority="14" stopIfTrue="1" operator="equal">
      <formula>0</formula>
    </cfRule>
  </conditionalFormatting>
  <conditionalFormatting sqref="A113:F113 A114">
    <cfRule type="cellIs" dxfId="11" priority="11" stopIfTrue="1" operator="equal">
      <formula>0</formula>
    </cfRule>
  </conditionalFormatting>
  <conditionalFormatting sqref="G98">
    <cfRule type="cellIs" dxfId="10" priority="10" stopIfTrue="1" operator="equal">
      <formula>$G97</formula>
    </cfRule>
  </conditionalFormatting>
  <conditionalFormatting sqref="D61">
    <cfRule type="cellIs" dxfId="9" priority="66" stopIfTrue="1" operator="equal">
      <formula>$D57</formula>
    </cfRule>
  </conditionalFormatting>
  <conditionalFormatting sqref="D58:D59">
    <cfRule type="cellIs" dxfId="8" priority="8" stopIfTrue="1" operator="equal">
      <formula>$D55</formula>
    </cfRule>
  </conditionalFormatting>
  <conditionalFormatting sqref="D60">
    <cfRule type="cellIs" dxfId="7" priority="7" stopIfTrue="1" operator="equal">
      <formula>$D57</formula>
    </cfRule>
  </conditionalFormatting>
  <conditionalFormatting sqref="G115:G116">
    <cfRule type="cellIs" dxfId="6" priority="6" stopIfTrue="1" operator="equal">
      <formula>$G114</formula>
    </cfRule>
  </conditionalFormatting>
  <conditionalFormatting sqref="A115:A116">
    <cfRule type="cellIs" dxfId="5" priority="5" stopIfTrue="1" operator="equal">
      <formula>0</formula>
    </cfRule>
  </conditionalFormatting>
  <conditionalFormatting sqref="G89:G90">
    <cfRule type="cellIs" dxfId="4" priority="4" stopIfTrue="1" operator="equal">
      <formula>$G86</formula>
    </cfRule>
  </conditionalFormatting>
  <conditionalFormatting sqref="A89:A90">
    <cfRule type="cellIs" dxfId="3" priority="3" stopIfTrue="1" operator="equal">
      <formula>0</formula>
    </cfRule>
  </conditionalFormatting>
  <conditionalFormatting sqref="G112">
    <cfRule type="cellIs" dxfId="2" priority="1" stopIfTrue="1" operator="equal">
      <formula>$G110</formula>
    </cfRule>
  </conditionalFormatting>
  <conditionalFormatting sqref="A112:F112">
    <cfRule type="cellIs" dxfId="1" priority="2" stopIfTrue="1" operator="equal">
      <formula>0</formula>
    </cfRule>
  </conditionalFormatting>
  <conditionalFormatting sqref="G85">
    <cfRule type="cellIs" dxfId="0" priority="67" stopIfTrue="1" operator="equal">
      <formula>$G81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1115031</vt:lpstr>
      <vt:lpstr>'1115031'!Область_друку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2024-08-22T13:45:25Z</cp:lastPrinted>
  <dcterms:created xsi:type="dcterms:W3CDTF">2016-08-15T09:54:21Z</dcterms:created>
  <dcterms:modified xsi:type="dcterms:W3CDTF">2024-08-23T10:54:15Z</dcterms:modified>
</cp:coreProperties>
</file>