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7795" windowHeight="14385"/>
  </bookViews>
  <sheets>
    <sheet name="1416090" sheetId="2" r:id="rId1"/>
  </sheets>
  <definedNames>
    <definedName name="_xlnm.Print_Area" localSheetId="0">'1416090'!$A$1:$BM$89</definedName>
  </definedNames>
  <calcPr calcId="152511"/>
</workbook>
</file>

<file path=xl/calcChain.xml><?xml version="1.0" encoding="utf-8"?>
<calcChain xmlns="http://schemas.openxmlformats.org/spreadsheetml/2006/main">
  <c r="AO75" i="2" l="1"/>
  <c r="BE75" i="2"/>
  <c r="AO76" i="2"/>
  <c r="BE76" i="2" s="1"/>
  <c r="I23" i="2"/>
  <c r="AC48" i="2"/>
  <c r="AC49" i="2" s="1"/>
  <c r="AS49" i="2" s="1"/>
  <c r="AB57" i="2"/>
  <c r="AR57" i="2" s="1"/>
  <c r="BE65" i="2"/>
  <c r="BE66" i="2"/>
  <c r="BE67" i="2"/>
  <c r="AO68" i="2"/>
  <c r="BE68" i="2"/>
  <c r="BE70" i="2"/>
  <c r="AO72" i="2"/>
  <c r="AQ72" i="2"/>
  <c r="AS72" i="2"/>
  <c r="AU72" i="2"/>
  <c r="BE72" i="2"/>
  <c r="AO74" i="2"/>
  <c r="AQ74" i="2"/>
  <c r="AS74" i="2"/>
  <c r="AU74" i="2"/>
  <c r="BE74" i="2"/>
  <c r="AP75" i="2"/>
  <c r="AQ75" i="2"/>
  <c r="AR75" i="2"/>
  <c r="AS75" i="2"/>
  <c r="AT75" i="2"/>
  <c r="AU75" i="2"/>
  <c r="AV75" i="2"/>
  <c r="AQ76" i="2"/>
  <c r="AS76" i="2"/>
  <c r="AU76" i="2"/>
  <c r="A87" i="2"/>
  <c r="AS48" i="2" l="1"/>
  <c r="AB58" i="2"/>
  <c r="AR58" i="2" s="1"/>
  <c r="AS22" i="2"/>
  <c r="U22" i="2" s="1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<sst xmlns="http://schemas.openxmlformats.org/spreadsheetml/2006/main" count="147" uniqueCount="112">
  <si>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</si>
  <si>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</si>
  <si>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</si>
  <si>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</si>
  <si>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</si>
  <si>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</si>
  <si>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</si>
  <si>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</si>
  <si>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</si>
  <si>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</si>
  <si>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</si>
  <si>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</si>
  <si>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</si>
  <si>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</si>
  <si>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</si>
  <si>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</si>
  <si>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</si>
  <si>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</si>
  <si>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</si>
  <si>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</si>
  <si>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</si>
  <si>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</si>
  <si>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</si>
  <si>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</si>
  <si>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</si>
  <si>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</si>
  <si>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</si>
  <si>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</si>
  <si>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</si>
  <si>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</si>
  <si>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</si>
  <si>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</si>
  <si>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</si>
  <si>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</si>
  <si>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</si>
  <si>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</si>
  <si>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</si>
  <si>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</si>
  <si>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</si>
  <si>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</si>
  <si>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</si>
  <si>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</si>
  <si>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</si>
  <si>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</si>
  <si>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</si>
  <si>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</si>
  <si>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</si>
  <si>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</si>
  <si>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</si>
  <si>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</si>
  <si>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</si>
  <si>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</si>
  <si>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</si>
  <si>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</si>
  <si>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</si>
  <si>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</si>
  <si>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</si>
  <si>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</si>
  <si>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</si>
  <si>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</si>
  <si>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</si>
  <si>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</si>
  <si>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</si>
  <si>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</si>
  <si>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</si>
  <si>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</si>
  <si>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</si>
  <si>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продукту</t>
  </si>
  <si>
    <t>кількість техніки, яку планується придбати у лізинг</t>
  </si>
  <si>
    <t>од.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</si>
  <si>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</si>
  <si>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</si>
  <si>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</si>
  <si>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</si>
  <si>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</si>
  <si>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</si>
  <si>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</si>
  <si>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</si>
  <si>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</si>
  <si>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</si>
  <si>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1416090</t>
  </si>
  <si>
    <t>Інша діяльність у сфері житлово-комунального господарства</t>
  </si>
  <si>
    <t>Управління комунальної інфраструктури Хмельницької міської Ради</t>
  </si>
  <si>
    <t>1410000</t>
  </si>
  <si>
    <t>6090</t>
  </si>
  <si>
    <t>0640</t>
  </si>
  <si>
    <t>3277610 субвенція ДБ 2021 року</t>
  </si>
  <si>
    <t>Придбання техніки на умовах фінансового лізингу з метою укріплення матеріально-технічної бази комунального підприємства</t>
  </si>
  <si>
    <t>Укріплення матеріально-технічної бази комунального підприємства</t>
  </si>
  <si>
    <t>договір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</si>
  <si>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</si>
  <si>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</si>
  <si>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 xml:space="preserve">відсоток забезпеченості фінансовим ресурсом на придбання спеціальної техніки </t>
  </si>
  <si>
    <t>Оплата послуг фінансового лізингу</t>
  </si>
  <si>
    <t>обсяг видатків на виконання зобов'язань КП БРЕД по договору фінансового лізингу в поточному році</t>
  </si>
  <si>
    <t>вартість об'єкта фінансового лізингу</t>
  </si>
  <si>
    <t xml:space="preserve">середня вартість на придбання 1 од. техніки </t>
  </si>
  <si>
    <t>Завдання 1. Придбання техніки на умовах фінансового лізингу</t>
  </si>
  <si>
    <t>комерційна пропозиція банку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</si>
  <si>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</si>
  <si>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</t>
  </si>
  <si>
    <t>сума лізингового платежу, що підлягає сплаті</t>
  </si>
  <si>
    <t>сума сплаченого лізингового платежу за період 2021-2023 рр.</t>
  </si>
  <si>
    <t>графік лізингових платежів</t>
  </si>
  <si>
    <t>лист-звернення</t>
  </si>
  <si>
    <t>додаткова угода</t>
  </si>
  <si>
    <t>відсоток забезпеченості фінансовим ресурсом на оплату лізингового платежу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</si>
  <si>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</si>
  <si>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</si>
  <si>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Сергій ЯМЧУК</t>
  </si>
  <si>
    <t>відсоток оновлення спеціальної техніки терміном експлуатації до 6 років до загальної кількості спеціальної техніки на підприємстві</t>
  </si>
  <si>
    <t>2 од. тракторні причепи за власні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</si>
</sst>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0" fontId="2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4" fillId="0" borderId="5" xfId="0" quotePrefix="1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5" fillId="0" borderId="5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5" xfId="0" quotePrefix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5" xfId="0" quotePrefix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9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80" t="s">
        <v>75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5">
      <c r="AO4" s="77" t="s">
        <v>82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19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124">
        <v>45317</v>
      </c>
      <c r="AP7" s="125"/>
      <c r="AQ7" s="125"/>
      <c r="AR7" s="125"/>
      <c r="AS7" s="125"/>
      <c r="AT7" s="125"/>
      <c r="AU7" s="125"/>
      <c r="AV7" s="1" t="s">
        <v>62</v>
      </c>
      <c r="AW7" s="126">
        <v>3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27" t="s">
        <v>20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99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52</v>
      </c>
      <c r="B13" s="118" t="s">
        <v>74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8"/>
      <c r="N13" s="121" t="s">
        <v>82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9"/>
      <c r="AU13" s="118" t="s">
        <v>78</v>
      </c>
      <c r="AV13" s="119"/>
      <c r="AW13" s="119"/>
      <c r="AX13" s="119"/>
      <c r="AY13" s="119"/>
      <c r="AZ13" s="119"/>
      <c r="BA13" s="119"/>
      <c r="BB13" s="119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20" t="s">
        <v>55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42"/>
      <c r="N14" s="123" t="s">
        <v>61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2"/>
      <c r="AU14" s="120" t="s">
        <v>54</v>
      </c>
      <c r="AV14" s="120"/>
      <c r="AW14" s="120"/>
      <c r="AX14" s="120"/>
      <c r="AY14" s="120"/>
      <c r="AZ14" s="120"/>
      <c r="BA14" s="120"/>
      <c r="BB14" s="120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118" t="s">
        <v>83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8"/>
      <c r="N16" s="121" t="s">
        <v>82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9"/>
      <c r="AU16" s="118" t="s">
        <v>78</v>
      </c>
      <c r="AV16" s="119"/>
      <c r="AW16" s="119"/>
      <c r="AX16" s="119"/>
      <c r="AY16" s="119"/>
      <c r="AZ16" s="119"/>
      <c r="BA16" s="119"/>
      <c r="BB16" s="119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20" t="s">
        <v>55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42"/>
      <c r="N17" s="123" t="s">
        <v>60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2"/>
      <c r="AU17" s="120" t="s">
        <v>54</v>
      </c>
      <c r="AV17" s="120"/>
      <c r="AW17" s="120"/>
      <c r="AX17" s="120"/>
      <c r="AY17" s="120"/>
      <c r="AZ17" s="120"/>
      <c r="BA17" s="120"/>
      <c r="BB17" s="120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53</v>
      </c>
      <c r="B19" s="118" t="s">
        <v>80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40"/>
      <c r="N19" s="118" t="s">
        <v>84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41"/>
      <c r="AA19" s="118" t="s">
        <v>85</v>
      </c>
      <c r="AB19" s="119"/>
      <c r="AC19" s="119"/>
      <c r="AD19" s="119"/>
      <c r="AE19" s="119"/>
      <c r="AF19" s="119"/>
      <c r="AG19" s="119"/>
      <c r="AH19" s="119"/>
      <c r="AI19" s="119"/>
      <c r="AJ19" s="41"/>
      <c r="AK19" s="118" t="s">
        <v>81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41"/>
      <c r="BE19" s="118" t="s">
        <v>91</v>
      </c>
      <c r="BF19" s="119"/>
      <c r="BG19" s="119"/>
      <c r="BH19" s="119"/>
      <c r="BI19" s="119"/>
      <c r="BJ19" s="119"/>
      <c r="BK19" s="119"/>
      <c r="BL19" s="119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36.75" customHeight="1" x14ac:dyDescent="0.2">
      <c r="B20" s="120" t="s">
        <v>55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44"/>
      <c r="N20" s="120" t="s">
        <v>56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43"/>
      <c r="AA20" s="129" t="s">
        <v>57</v>
      </c>
      <c r="AB20" s="129"/>
      <c r="AC20" s="129"/>
      <c r="AD20" s="129"/>
      <c r="AE20" s="129"/>
      <c r="AF20" s="129"/>
      <c r="AG20" s="129"/>
      <c r="AH20" s="129"/>
      <c r="AI20" s="129"/>
      <c r="AJ20" s="43"/>
      <c r="AK20" s="128" t="s">
        <v>58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43"/>
      <c r="BE20" s="120" t="s">
        <v>59</v>
      </c>
      <c r="BF20" s="120"/>
      <c r="BG20" s="120"/>
      <c r="BH20" s="120"/>
      <c r="BI20" s="120"/>
      <c r="BJ20" s="120"/>
      <c r="BK20" s="120"/>
      <c r="BL20" s="120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4" t="s">
        <v>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258800</v>
      </c>
      <c r="V22" s="75"/>
      <c r="W22" s="75"/>
      <c r="X22" s="75"/>
      <c r="Y22" s="75"/>
      <c r="Z22" s="75"/>
      <c r="AA22" s="75"/>
      <c r="AB22" s="75"/>
      <c r="AC22" s="75"/>
      <c r="AD22" s="75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75">
        <f>AC48</f>
        <v>258800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2" t="s">
        <v>22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21</v>
      </c>
      <c r="B23" s="52"/>
      <c r="C23" s="52"/>
      <c r="D23" s="52"/>
      <c r="E23" s="52"/>
      <c r="F23" s="52"/>
      <c r="G23" s="52"/>
      <c r="H23" s="52"/>
      <c r="I23" s="75">
        <f>AK49</f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2" t="s">
        <v>23</v>
      </c>
      <c r="U23" s="52"/>
      <c r="V23" s="52"/>
      <c r="W23" s="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67.5" customHeight="1" x14ac:dyDescent="0.2">
      <c r="A26" s="110" t="s">
        <v>100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20.25" customHeight="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0" t="s">
        <v>27</v>
      </c>
      <c r="B29" s="50"/>
      <c r="C29" s="50"/>
      <c r="D29" s="50"/>
      <c r="E29" s="50"/>
      <c r="F29" s="50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48</v>
      </c>
    </row>
    <row r="32" spans="1:79" ht="21.75" customHeight="1" x14ac:dyDescent="0.2">
      <c r="A32" s="50">
        <v>1</v>
      </c>
      <c r="B32" s="50"/>
      <c r="C32" s="50"/>
      <c r="D32" s="50"/>
      <c r="E32" s="50"/>
      <c r="F32" s="50"/>
      <c r="G32" s="112" t="s">
        <v>87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47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22.5" customHeight="1" x14ac:dyDescent="0.2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21" customHeight="1" x14ac:dyDescent="0.25">
      <c r="A35" s="69" t="s">
        <v>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20.25" customHeight="1" x14ac:dyDescent="0.2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1" customHeight="1" x14ac:dyDescent="0.2">
      <c r="A38" s="50" t="s">
        <v>27</v>
      </c>
      <c r="B38" s="50"/>
      <c r="C38" s="50"/>
      <c r="D38" s="50"/>
      <c r="E38" s="50"/>
      <c r="F38" s="50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11</v>
      </c>
    </row>
    <row r="41" spans="1:79" ht="24" customHeight="1" x14ac:dyDescent="0.2">
      <c r="A41" s="53">
        <v>1</v>
      </c>
      <c r="B41" s="54"/>
      <c r="C41" s="54"/>
      <c r="D41" s="54"/>
      <c r="E41" s="54"/>
      <c r="F41" s="55"/>
      <c r="G41" s="115" t="s">
        <v>97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79" ht="15.7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79" ht="15.75" customHeight="1" x14ac:dyDescent="0.2">
      <c r="A43" s="52" t="s">
        <v>40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">
      <c r="A44" s="72" t="s">
        <v>79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9"/>
      <c r="BB44" s="29"/>
      <c r="BC44" s="29"/>
      <c r="BD44" s="29"/>
      <c r="BE44" s="29"/>
      <c r="BF44" s="29"/>
      <c r="BG44" s="29"/>
      <c r="BH44" s="29"/>
      <c r="BI44" s="12"/>
      <c r="BJ44" s="12"/>
      <c r="BK44" s="12"/>
      <c r="BL44" s="12"/>
    </row>
    <row r="45" spans="1:79" ht="15.95" customHeight="1" x14ac:dyDescent="0.25">
      <c r="A45" s="50" t="s">
        <v>27</v>
      </c>
      <c r="B45" s="50"/>
      <c r="C45" s="50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0" t="s">
        <v>28</v>
      </c>
      <c r="AD45" s="50"/>
      <c r="AE45" s="50"/>
      <c r="AF45" s="50"/>
      <c r="AG45" s="50"/>
      <c r="AH45" s="50"/>
      <c r="AI45" s="50"/>
      <c r="AJ45" s="50"/>
      <c r="AK45" s="50" t="s">
        <v>29</v>
      </c>
      <c r="AL45" s="50"/>
      <c r="AM45" s="50"/>
      <c r="AN45" s="50"/>
      <c r="AO45" s="50"/>
      <c r="AP45" s="50"/>
      <c r="AQ45" s="50"/>
      <c r="AR45" s="50"/>
      <c r="AS45" s="50" t="s">
        <v>26</v>
      </c>
      <c r="AT45" s="50"/>
      <c r="AU45" s="50"/>
      <c r="AV45" s="50"/>
      <c r="AW45" s="50"/>
      <c r="AX45" s="50"/>
      <c r="AY45" s="50"/>
      <c r="AZ45" s="50"/>
      <c r="BA45" s="14"/>
      <c r="BB45" s="14"/>
      <c r="BC45" s="14"/>
      <c r="BD45" s="14"/>
      <c r="BE45" s="14"/>
      <c r="BF45" s="14"/>
      <c r="BG45" s="14"/>
      <c r="BH45" s="14"/>
      <c r="BI45" s="30"/>
      <c r="BJ45" s="30"/>
      <c r="BK45" s="30"/>
      <c r="BL45" s="30"/>
    </row>
    <row r="46" spans="1:79" ht="29.1" customHeight="1" x14ac:dyDescent="0.25">
      <c r="A46" s="50"/>
      <c r="B46" s="50"/>
      <c r="C46" s="50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4"/>
      <c r="BB46" s="14"/>
      <c r="BC46" s="14"/>
      <c r="BD46" s="14"/>
      <c r="BE46" s="14"/>
      <c r="BF46" s="14"/>
      <c r="BG46" s="14"/>
      <c r="BH46" s="14"/>
      <c r="BI46" s="30"/>
      <c r="BJ46" s="30"/>
      <c r="BK46" s="30"/>
      <c r="BL46" s="30"/>
    </row>
    <row r="47" spans="1:79" ht="18" customHeight="1" x14ac:dyDescent="0.25">
      <c r="A47" s="50">
        <v>1</v>
      </c>
      <c r="B47" s="50"/>
      <c r="C47" s="50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4"/>
      <c r="BB47" s="14"/>
      <c r="BC47" s="14"/>
      <c r="BD47" s="14"/>
      <c r="BE47" s="14"/>
      <c r="BF47" s="14"/>
      <c r="BG47" s="14"/>
      <c r="BH47" s="14"/>
      <c r="BI47" s="30"/>
      <c r="BJ47" s="30"/>
      <c r="BK47" s="30"/>
      <c r="BL47" s="30"/>
    </row>
    <row r="48" spans="1:79" ht="18" customHeight="1" x14ac:dyDescent="0.25">
      <c r="A48" s="50">
        <v>1</v>
      </c>
      <c r="B48" s="50"/>
      <c r="C48" s="50"/>
      <c r="D48" s="88" t="s">
        <v>93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3">
        <f>AO65</f>
        <v>258800</v>
      </c>
      <c r="AD48" s="73"/>
      <c r="AE48" s="73"/>
      <c r="AF48" s="73"/>
      <c r="AG48" s="73"/>
      <c r="AH48" s="73"/>
      <c r="AI48" s="73"/>
      <c r="AJ48" s="73"/>
      <c r="AK48" s="73">
        <v>0</v>
      </c>
      <c r="AL48" s="73"/>
      <c r="AM48" s="73"/>
      <c r="AN48" s="73"/>
      <c r="AO48" s="73"/>
      <c r="AP48" s="73"/>
      <c r="AQ48" s="73"/>
      <c r="AR48" s="73"/>
      <c r="AS48" s="73">
        <f>AC48+AK48</f>
        <v>258800</v>
      </c>
      <c r="AT48" s="73"/>
      <c r="AU48" s="73"/>
      <c r="AV48" s="73"/>
      <c r="AW48" s="73"/>
      <c r="AX48" s="73"/>
      <c r="AY48" s="73"/>
      <c r="AZ48" s="73"/>
      <c r="BA48" s="32"/>
      <c r="BB48" s="32"/>
      <c r="BC48" s="32"/>
      <c r="BD48" s="32"/>
      <c r="BE48" s="32"/>
      <c r="BF48" s="32"/>
      <c r="BG48" s="32"/>
      <c r="BH48" s="32"/>
      <c r="BI48" s="30"/>
      <c r="BJ48" s="30"/>
      <c r="BK48" s="30"/>
      <c r="BL48" s="30"/>
      <c r="CA48" s="1" t="s">
        <v>13</v>
      </c>
    </row>
    <row r="49" spans="1:79" s="2" customFormat="1" ht="18" customHeight="1" x14ac:dyDescent="0.25">
      <c r="A49" s="97"/>
      <c r="B49" s="97"/>
      <c r="C49" s="97"/>
      <c r="D49" s="104" t="s">
        <v>63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03">
        <f>AC48</f>
        <v>258800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258800</v>
      </c>
      <c r="AT49" s="103"/>
      <c r="AU49" s="103"/>
      <c r="AV49" s="103"/>
      <c r="AW49" s="103"/>
      <c r="AX49" s="103"/>
      <c r="AY49" s="103"/>
      <c r="AZ49" s="103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79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79" ht="15.75" customHeight="1" x14ac:dyDescent="0.2">
      <c r="A51" s="108" t="s">
        <v>41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</row>
    <row r="52" spans="1:79" ht="15" customHeight="1" x14ac:dyDescent="0.2">
      <c r="A52" s="72" t="s">
        <v>79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5">
      <c r="A53" s="50" t="s">
        <v>27</v>
      </c>
      <c r="B53" s="50"/>
      <c r="C53" s="50"/>
      <c r="D53" s="82" t="s">
        <v>33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50" t="s">
        <v>28</v>
      </c>
      <c r="AC53" s="50"/>
      <c r="AD53" s="50"/>
      <c r="AE53" s="50"/>
      <c r="AF53" s="50"/>
      <c r="AG53" s="50"/>
      <c r="AH53" s="50"/>
      <c r="AI53" s="50"/>
      <c r="AJ53" s="50" t="s">
        <v>29</v>
      </c>
      <c r="AK53" s="50"/>
      <c r="AL53" s="50"/>
      <c r="AM53" s="50"/>
      <c r="AN53" s="50"/>
      <c r="AO53" s="50"/>
      <c r="AP53" s="50"/>
      <c r="AQ53" s="50"/>
      <c r="AR53" s="50" t="s">
        <v>26</v>
      </c>
      <c r="AS53" s="50"/>
      <c r="AT53" s="50"/>
      <c r="AU53" s="50"/>
      <c r="AV53" s="50"/>
      <c r="AW53" s="50"/>
      <c r="AX53" s="50"/>
      <c r="AY53" s="5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29.1" customHeight="1" x14ac:dyDescent="0.25">
      <c r="A54" s="50"/>
      <c r="B54" s="50"/>
      <c r="C54" s="50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5.75" customHeight="1" x14ac:dyDescent="0.25">
      <c r="A55" s="50">
        <v>1</v>
      </c>
      <c r="B55" s="50"/>
      <c r="C55" s="50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0">
        <v>3</v>
      </c>
      <c r="AC55" s="50"/>
      <c r="AD55" s="50"/>
      <c r="AE55" s="50"/>
      <c r="AF55" s="50"/>
      <c r="AG55" s="50"/>
      <c r="AH55" s="50"/>
      <c r="AI55" s="50"/>
      <c r="AJ55" s="50">
        <v>4</v>
      </c>
      <c r="AK55" s="50"/>
      <c r="AL55" s="50"/>
      <c r="AM55" s="50"/>
      <c r="AN55" s="50"/>
      <c r="AO55" s="50"/>
      <c r="AP55" s="50"/>
      <c r="AQ55" s="50"/>
      <c r="AR55" s="50">
        <v>5</v>
      </c>
      <c r="AS55" s="50"/>
      <c r="AT55" s="50"/>
      <c r="AU55" s="50"/>
      <c r="AV55" s="50"/>
      <c r="AW55" s="50"/>
      <c r="AX55" s="50"/>
      <c r="AY55" s="5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2.75" hidden="1" customHeight="1" x14ac:dyDescent="0.25">
      <c r="A56" s="50" t="s">
        <v>6</v>
      </c>
      <c r="B56" s="50"/>
      <c r="C56" s="50"/>
      <c r="D56" s="56" t="s">
        <v>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95" t="s">
        <v>8</v>
      </c>
      <c r="AC56" s="95"/>
      <c r="AD56" s="95"/>
      <c r="AE56" s="95"/>
      <c r="AF56" s="95"/>
      <c r="AG56" s="95"/>
      <c r="AH56" s="95"/>
      <c r="AI56" s="95"/>
      <c r="AJ56" s="95" t="s">
        <v>9</v>
      </c>
      <c r="AK56" s="95"/>
      <c r="AL56" s="95"/>
      <c r="AM56" s="95"/>
      <c r="AN56" s="95"/>
      <c r="AO56" s="95"/>
      <c r="AP56" s="95"/>
      <c r="AQ56" s="95"/>
      <c r="AR56" s="95" t="s">
        <v>10</v>
      </c>
      <c r="AS56" s="95"/>
      <c r="AT56" s="95"/>
      <c r="AU56" s="95"/>
      <c r="AV56" s="95"/>
      <c r="AW56" s="95"/>
      <c r="AX56" s="95"/>
      <c r="AY56" s="95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14</v>
      </c>
    </row>
    <row r="57" spans="1:79" ht="50.25" customHeight="1" x14ac:dyDescent="0.25">
      <c r="A57" s="50">
        <v>1</v>
      </c>
      <c r="B57" s="50"/>
      <c r="C57" s="50"/>
      <c r="D57" s="115" t="s">
        <v>90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73">
        <f>AO65</f>
        <v>258800</v>
      </c>
      <c r="AC57" s="73"/>
      <c r="AD57" s="73"/>
      <c r="AE57" s="73"/>
      <c r="AF57" s="73"/>
      <c r="AG57" s="73"/>
      <c r="AH57" s="73"/>
      <c r="AI57" s="73"/>
      <c r="AJ57" s="73">
        <v>0</v>
      </c>
      <c r="AK57" s="73"/>
      <c r="AL57" s="73"/>
      <c r="AM57" s="73"/>
      <c r="AN57" s="73"/>
      <c r="AO57" s="73"/>
      <c r="AP57" s="73"/>
      <c r="AQ57" s="73"/>
      <c r="AR57" s="73">
        <f>AB57+AJ57</f>
        <v>258800</v>
      </c>
      <c r="AS57" s="73"/>
      <c r="AT57" s="73"/>
      <c r="AU57" s="73"/>
      <c r="AV57" s="73"/>
      <c r="AW57" s="73"/>
      <c r="AX57" s="73"/>
      <c r="AY57" s="73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CA57" s="1" t="s">
        <v>15</v>
      </c>
    </row>
    <row r="58" spans="1:79" s="2" customFormat="1" ht="18" customHeight="1" x14ac:dyDescent="0.25">
      <c r="A58" s="97"/>
      <c r="B58" s="97"/>
      <c r="C58" s="97"/>
      <c r="D58" s="104" t="s">
        <v>26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103">
        <f>AB57</f>
        <v>258800</v>
      </c>
      <c r="AC58" s="103"/>
      <c r="AD58" s="103"/>
      <c r="AE58" s="103"/>
      <c r="AF58" s="103"/>
      <c r="AG58" s="103"/>
      <c r="AH58" s="103"/>
      <c r="AI58" s="103"/>
      <c r="AJ58" s="103">
        <v>0</v>
      </c>
      <c r="AK58" s="103"/>
      <c r="AL58" s="103"/>
      <c r="AM58" s="103"/>
      <c r="AN58" s="103"/>
      <c r="AO58" s="103"/>
      <c r="AP58" s="103"/>
      <c r="AQ58" s="103"/>
      <c r="AR58" s="103">
        <f>AB58+AJ58</f>
        <v>258800</v>
      </c>
      <c r="AS58" s="103"/>
      <c r="AT58" s="103"/>
      <c r="AU58" s="103"/>
      <c r="AV58" s="103"/>
      <c r="AW58" s="103"/>
      <c r="AX58" s="103"/>
      <c r="AY58" s="103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79" ht="15.75" customHeight="1" x14ac:dyDescent="0.2">
      <c r="A60" s="52" t="s">
        <v>42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6.75" customHeight="1" x14ac:dyDescent="0.2">
      <c r="A61" s="50" t="s">
        <v>27</v>
      </c>
      <c r="B61" s="50"/>
      <c r="C61" s="50"/>
      <c r="D61" s="50"/>
      <c r="E61" s="50"/>
      <c r="F61" s="50"/>
      <c r="G61" s="53" t="s">
        <v>43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0" t="s">
        <v>2</v>
      </c>
      <c r="AA61" s="50"/>
      <c r="AB61" s="50"/>
      <c r="AC61" s="50"/>
      <c r="AD61" s="50"/>
      <c r="AE61" s="50" t="s">
        <v>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3" t="s">
        <v>28</v>
      </c>
      <c r="AP61" s="54"/>
      <c r="AQ61" s="54"/>
      <c r="AR61" s="54"/>
      <c r="AS61" s="54"/>
      <c r="AT61" s="54"/>
      <c r="AU61" s="54"/>
      <c r="AV61" s="55"/>
      <c r="AW61" s="53" t="s">
        <v>29</v>
      </c>
      <c r="AX61" s="54"/>
      <c r="AY61" s="54"/>
      <c r="AZ61" s="54"/>
      <c r="BA61" s="54"/>
      <c r="BB61" s="54"/>
      <c r="BC61" s="54"/>
      <c r="BD61" s="55"/>
      <c r="BE61" s="53" t="s">
        <v>26</v>
      </c>
      <c r="BF61" s="54"/>
      <c r="BG61" s="54"/>
      <c r="BH61" s="54"/>
      <c r="BI61" s="54"/>
      <c r="BJ61" s="54"/>
      <c r="BK61" s="54"/>
      <c r="BL61" s="55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 x14ac:dyDescent="0.2">
      <c r="A63" s="50" t="s">
        <v>32</v>
      </c>
      <c r="B63" s="50"/>
      <c r="C63" s="50"/>
      <c r="D63" s="50"/>
      <c r="E63" s="50"/>
      <c r="F63" s="50"/>
      <c r="G63" s="56" t="s">
        <v>7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0" t="s">
        <v>18</v>
      </c>
      <c r="AA63" s="50"/>
      <c r="AB63" s="50"/>
      <c r="AC63" s="50"/>
      <c r="AD63" s="50"/>
      <c r="AE63" s="94" t="s">
        <v>31</v>
      </c>
      <c r="AF63" s="94"/>
      <c r="AG63" s="94"/>
      <c r="AH63" s="94"/>
      <c r="AI63" s="94"/>
      <c r="AJ63" s="94"/>
      <c r="AK63" s="94"/>
      <c r="AL63" s="94"/>
      <c r="AM63" s="94"/>
      <c r="AN63" s="56"/>
      <c r="AO63" s="95" t="s">
        <v>8</v>
      </c>
      <c r="AP63" s="95"/>
      <c r="AQ63" s="95"/>
      <c r="AR63" s="95"/>
      <c r="AS63" s="95"/>
      <c r="AT63" s="95"/>
      <c r="AU63" s="95"/>
      <c r="AV63" s="95"/>
      <c r="AW63" s="95" t="s">
        <v>30</v>
      </c>
      <c r="AX63" s="95"/>
      <c r="AY63" s="95"/>
      <c r="AZ63" s="95"/>
      <c r="BA63" s="95"/>
      <c r="BB63" s="95"/>
      <c r="BC63" s="95"/>
      <c r="BD63" s="95"/>
      <c r="BE63" s="95" t="s">
        <v>65</v>
      </c>
      <c r="BF63" s="95"/>
      <c r="BG63" s="95"/>
      <c r="BH63" s="95"/>
      <c r="BI63" s="95"/>
      <c r="BJ63" s="95"/>
      <c r="BK63" s="95"/>
      <c r="BL63" s="95"/>
      <c r="CA63" s="1" t="s">
        <v>16</v>
      </c>
    </row>
    <row r="64" spans="1:79" s="2" customFormat="1" ht="18" customHeight="1" x14ac:dyDescent="0.2">
      <c r="A64" s="97">
        <v>0</v>
      </c>
      <c r="B64" s="97"/>
      <c r="C64" s="97"/>
      <c r="D64" s="97"/>
      <c r="E64" s="97"/>
      <c r="F64" s="97"/>
      <c r="G64" s="91" t="s">
        <v>64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CA64" s="2" t="s">
        <v>17</v>
      </c>
    </row>
    <row r="65" spans="1:83" ht="41.25" customHeight="1" x14ac:dyDescent="0.2">
      <c r="A65" s="50">
        <v>0</v>
      </c>
      <c r="B65" s="50"/>
      <c r="C65" s="50"/>
      <c r="D65" s="50"/>
      <c r="E65" s="50"/>
      <c r="F65" s="50"/>
      <c r="G65" s="130" t="s">
        <v>94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2"/>
      <c r="Z65" s="133" t="s">
        <v>66</v>
      </c>
      <c r="AA65" s="133"/>
      <c r="AB65" s="133"/>
      <c r="AC65" s="133"/>
      <c r="AD65" s="133"/>
      <c r="AE65" s="134" t="s">
        <v>98</v>
      </c>
      <c r="AF65" s="135"/>
      <c r="AG65" s="135"/>
      <c r="AH65" s="135"/>
      <c r="AI65" s="135"/>
      <c r="AJ65" s="135"/>
      <c r="AK65" s="135"/>
      <c r="AL65" s="135"/>
      <c r="AM65" s="135"/>
      <c r="AN65" s="136"/>
      <c r="AO65" s="73">
        <v>258800</v>
      </c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>
        <f>AO65</f>
        <v>258800</v>
      </c>
      <c r="BF65" s="73"/>
      <c r="BG65" s="73"/>
      <c r="BH65" s="73"/>
      <c r="BI65" s="73"/>
      <c r="BJ65" s="73"/>
      <c r="BK65" s="73"/>
      <c r="BL65" s="73"/>
    </row>
    <row r="66" spans="1:83" ht="20.25" customHeight="1" x14ac:dyDescent="0.2">
      <c r="A66" s="50">
        <v>0</v>
      </c>
      <c r="B66" s="50"/>
      <c r="C66" s="50"/>
      <c r="D66" s="50"/>
      <c r="E66" s="50"/>
      <c r="F66" s="50"/>
      <c r="G66" s="130" t="s">
        <v>95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33" t="s">
        <v>66</v>
      </c>
      <c r="AA66" s="133"/>
      <c r="AB66" s="133"/>
      <c r="AC66" s="133"/>
      <c r="AD66" s="133"/>
      <c r="AE66" s="134" t="s">
        <v>105</v>
      </c>
      <c r="AF66" s="135"/>
      <c r="AG66" s="135"/>
      <c r="AH66" s="135"/>
      <c r="AI66" s="135"/>
      <c r="AJ66" s="135"/>
      <c r="AK66" s="135"/>
      <c r="AL66" s="135"/>
      <c r="AM66" s="135"/>
      <c r="AN66" s="136"/>
      <c r="AO66" s="73">
        <v>3947537.98</v>
      </c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>
        <f>AO66</f>
        <v>3947537.98</v>
      </c>
      <c r="BF66" s="73"/>
      <c r="BG66" s="73"/>
      <c r="BH66" s="73"/>
      <c r="BI66" s="73"/>
      <c r="BJ66" s="73"/>
      <c r="BK66" s="73"/>
      <c r="BL66" s="73"/>
    </row>
    <row r="67" spans="1:83" ht="20.25" customHeight="1" x14ac:dyDescent="0.2">
      <c r="A67" s="50"/>
      <c r="B67" s="50"/>
      <c r="C67" s="50"/>
      <c r="D67" s="50"/>
      <c r="E67" s="50"/>
      <c r="F67" s="50"/>
      <c r="G67" s="149" t="s">
        <v>101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1"/>
      <c r="Z67" s="133" t="s">
        <v>66</v>
      </c>
      <c r="AA67" s="133"/>
      <c r="AB67" s="133"/>
      <c r="AC67" s="133"/>
      <c r="AD67" s="133"/>
      <c r="AE67" s="143" t="s">
        <v>103</v>
      </c>
      <c r="AF67" s="144"/>
      <c r="AG67" s="144"/>
      <c r="AH67" s="144"/>
      <c r="AI67" s="144"/>
      <c r="AJ67" s="144"/>
      <c r="AK67" s="144"/>
      <c r="AL67" s="144"/>
      <c r="AM67" s="144"/>
      <c r="AN67" s="145"/>
      <c r="AO67" s="146">
        <v>4783155</v>
      </c>
      <c r="AP67" s="147"/>
      <c r="AQ67" s="147"/>
      <c r="AR67" s="147"/>
      <c r="AS67" s="147"/>
      <c r="AT67" s="147"/>
      <c r="AU67" s="147"/>
      <c r="AV67" s="148"/>
      <c r="AW67" s="73"/>
      <c r="AX67" s="73"/>
      <c r="AY67" s="73"/>
      <c r="AZ67" s="73"/>
      <c r="BA67" s="73"/>
      <c r="BB67" s="73"/>
      <c r="BC67" s="73"/>
      <c r="BD67" s="73"/>
      <c r="BE67" s="73">
        <f>AO67</f>
        <v>4783155</v>
      </c>
      <c r="BF67" s="73"/>
      <c r="BG67" s="73"/>
      <c r="BH67" s="73"/>
      <c r="BI67" s="73"/>
      <c r="BJ67" s="73"/>
      <c r="BK67" s="73"/>
      <c r="BL67" s="73"/>
    </row>
    <row r="68" spans="1:83" ht="36" customHeight="1" x14ac:dyDescent="0.2">
      <c r="A68" s="50"/>
      <c r="B68" s="50"/>
      <c r="C68" s="50"/>
      <c r="D68" s="50"/>
      <c r="E68" s="50"/>
      <c r="F68" s="50"/>
      <c r="G68" s="149" t="s">
        <v>102</v>
      </c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1"/>
      <c r="Z68" s="133" t="s">
        <v>66</v>
      </c>
      <c r="AA68" s="133"/>
      <c r="AB68" s="133"/>
      <c r="AC68" s="133"/>
      <c r="AD68" s="133"/>
      <c r="AE68" s="143" t="s">
        <v>104</v>
      </c>
      <c r="AF68" s="144"/>
      <c r="AG68" s="144"/>
      <c r="AH68" s="144"/>
      <c r="AI68" s="144"/>
      <c r="AJ68" s="144"/>
      <c r="AK68" s="144"/>
      <c r="AL68" s="144"/>
      <c r="AM68" s="144"/>
      <c r="AN68" s="145"/>
      <c r="AO68" s="146">
        <f>4466852.09+57509.64</f>
        <v>4524361.7299999995</v>
      </c>
      <c r="AP68" s="147"/>
      <c r="AQ68" s="147"/>
      <c r="AR68" s="147"/>
      <c r="AS68" s="147"/>
      <c r="AT68" s="147"/>
      <c r="AU68" s="147"/>
      <c r="AV68" s="148"/>
      <c r="AW68" s="73"/>
      <c r="AX68" s="73"/>
      <c r="AY68" s="73"/>
      <c r="AZ68" s="73"/>
      <c r="BA68" s="73"/>
      <c r="BB68" s="73"/>
      <c r="BC68" s="73"/>
      <c r="BD68" s="73"/>
      <c r="BE68" s="73">
        <f>AO68</f>
        <v>4524361.7299999995</v>
      </c>
      <c r="BF68" s="73"/>
      <c r="BG68" s="73"/>
      <c r="BH68" s="73"/>
      <c r="BI68" s="73"/>
      <c r="BJ68" s="73"/>
      <c r="BK68" s="73"/>
      <c r="BL68" s="73"/>
    </row>
    <row r="69" spans="1:83" s="2" customFormat="1" ht="20.25" customHeight="1" x14ac:dyDescent="0.2">
      <c r="A69" s="97">
        <v>0</v>
      </c>
      <c r="B69" s="97"/>
      <c r="C69" s="97"/>
      <c r="D69" s="97"/>
      <c r="E69" s="97"/>
      <c r="F69" s="97"/>
      <c r="G69" s="91" t="s">
        <v>67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98"/>
      <c r="AA69" s="98"/>
      <c r="AB69" s="98"/>
      <c r="AC69" s="98"/>
      <c r="AD69" s="98"/>
      <c r="AE69" s="137"/>
      <c r="AF69" s="138"/>
      <c r="AG69" s="138"/>
      <c r="AH69" s="138"/>
      <c r="AI69" s="138"/>
      <c r="AJ69" s="138"/>
      <c r="AK69" s="138"/>
      <c r="AL69" s="138"/>
      <c r="AM69" s="138"/>
      <c r="AN69" s="139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spans="1:83" ht="21.75" customHeight="1" x14ac:dyDescent="0.2">
      <c r="A70" s="50">
        <v>0</v>
      </c>
      <c r="B70" s="50"/>
      <c r="C70" s="50"/>
      <c r="D70" s="50"/>
      <c r="E70" s="50"/>
      <c r="F70" s="50"/>
      <c r="G70" s="130" t="s">
        <v>68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33" t="s">
        <v>69</v>
      </c>
      <c r="AA70" s="133"/>
      <c r="AB70" s="133"/>
      <c r="AC70" s="133"/>
      <c r="AD70" s="133"/>
      <c r="AE70" s="134" t="s">
        <v>89</v>
      </c>
      <c r="AF70" s="135"/>
      <c r="AG70" s="135"/>
      <c r="AH70" s="135"/>
      <c r="AI70" s="135"/>
      <c r="AJ70" s="135"/>
      <c r="AK70" s="135"/>
      <c r="AL70" s="135"/>
      <c r="AM70" s="135"/>
      <c r="AN70" s="136"/>
      <c r="AO70" s="140">
        <v>2</v>
      </c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>
        <f>AO70</f>
        <v>2</v>
      </c>
      <c r="BF70" s="140"/>
      <c r="BG70" s="140"/>
      <c r="BH70" s="140"/>
      <c r="BI70" s="140"/>
      <c r="BJ70" s="140"/>
      <c r="BK70" s="140"/>
      <c r="BL70" s="140"/>
    </row>
    <row r="71" spans="1:83" s="2" customFormat="1" ht="22.5" customHeight="1" x14ac:dyDescent="0.2">
      <c r="A71" s="97">
        <v>0</v>
      </c>
      <c r="B71" s="97"/>
      <c r="C71" s="97"/>
      <c r="D71" s="97"/>
      <c r="E71" s="97"/>
      <c r="F71" s="97"/>
      <c r="G71" s="91" t="s">
        <v>70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2"/>
      <c r="Z71" s="98"/>
      <c r="AA71" s="98"/>
      <c r="AB71" s="98"/>
      <c r="AC71" s="98"/>
      <c r="AD71" s="98"/>
      <c r="AE71" s="137"/>
      <c r="AF71" s="138"/>
      <c r="AG71" s="138"/>
      <c r="AH71" s="138"/>
      <c r="AI71" s="138"/>
      <c r="AJ71" s="138"/>
      <c r="AK71" s="138"/>
      <c r="AL71" s="138"/>
      <c r="AM71" s="138"/>
      <c r="AN71" s="139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83" ht="27" customHeight="1" x14ac:dyDescent="0.2">
      <c r="A72" s="50">
        <v>0</v>
      </c>
      <c r="B72" s="50"/>
      <c r="C72" s="50"/>
      <c r="D72" s="50"/>
      <c r="E72" s="50"/>
      <c r="F72" s="50"/>
      <c r="G72" s="115" t="s">
        <v>96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33" t="s">
        <v>66</v>
      </c>
      <c r="AA72" s="133"/>
      <c r="AB72" s="133"/>
      <c r="AC72" s="133"/>
      <c r="AD72" s="133"/>
      <c r="AE72" s="134" t="s">
        <v>71</v>
      </c>
      <c r="AF72" s="135"/>
      <c r="AG72" s="135"/>
      <c r="AH72" s="135"/>
      <c r="AI72" s="135"/>
      <c r="AJ72" s="135"/>
      <c r="AK72" s="135"/>
      <c r="AL72" s="135"/>
      <c r="AM72" s="135"/>
      <c r="AN72" s="136"/>
      <c r="AO72" s="73">
        <f>(AO66)/AO70</f>
        <v>1973768.99</v>
      </c>
      <c r="AP72" s="73"/>
      <c r="AQ72" s="73" t="e">
        <f>(AQ65+723310.4)/AQ66*100</f>
        <v>#DIV/0!</v>
      </c>
      <c r="AR72" s="73"/>
      <c r="AS72" s="73" t="e">
        <f>(AS65+723310.4)/AS66*100</f>
        <v>#DIV/0!</v>
      </c>
      <c r="AT72" s="73"/>
      <c r="AU72" s="73" t="e">
        <f>(AU65+723310.4)/AU66*100</f>
        <v>#DIV/0!</v>
      </c>
      <c r="AV72" s="73"/>
      <c r="AW72" s="73"/>
      <c r="AX72" s="73"/>
      <c r="AY72" s="73"/>
      <c r="AZ72" s="73"/>
      <c r="BA72" s="73"/>
      <c r="BB72" s="73"/>
      <c r="BC72" s="73"/>
      <c r="BD72" s="73"/>
      <c r="BE72" s="73">
        <f>AO72</f>
        <v>1973768.99</v>
      </c>
      <c r="BF72" s="73"/>
      <c r="BG72" s="73"/>
      <c r="BH72" s="73"/>
      <c r="BI72" s="73"/>
      <c r="BJ72" s="73"/>
      <c r="BK72" s="73"/>
      <c r="BL72" s="73"/>
      <c r="BZ72" s="45"/>
      <c r="CA72" s="45"/>
      <c r="CB72" s="45" t="s">
        <v>86</v>
      </c>
      <c r="CC72" s="45"/>
      <c r="CD72" s="45"/>
      <c r="CE72" s="45"/>
    </row>
    <row r="73" spans="1:83" s="2" customFormat="1" ht="18" customHeight="1" x14ac:dyDescent="0.2">
      <c r="A73" s="97">
        <v>0</v>
      </c>
      <c r="B73" s="97"/>
      <c r="C73" s="97"/>
      <c r="D73" s="97"/>
      <c r="E73" s="97"/>
      <c r="F73" s="97"/>
      <c r="G73" s="91" t="s">
        <v>72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2"/>
      <c r="Z73" s="98"/>
      <c r="AA73" s="98"/>
      <c r="AB73" s="98"/>
      <c r="AC73" s="98"/>
      <c r="AD73" s="98"/>
      <c r="AE73" s="137"/>
      <c r="AF73" s="138"/>
      <c r="AG73" s="138"/>
      <c r="AH73" s="138"/>
      <c r="AI73" s="138"/>
      <c r="AJ73" s="138"/>
      <c r="AK73" s="138"/>
      <c r="AL73" s="138"/>
      <c r="AM73" s="138"/>
      <c r="AN73" s="139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Z73" s="46"/>
      <c r="CA73" s="46"/>
      <c r="CB73" s="46"/>
      <c r="CC73" s="46"/>
      <c r="CD73" s="46"/>
      <c r="CE73" s="46"/>
    </row>
    <row r="74" spans="1:83" s="2" customFormat="1" ht="34.5" customHeight="1" x14ac:dyDescent="0.2">
      <c r="A74" s="50">
        <v>0</v>
      </c>
      <c r="B74" s="50"/>
      <c r="C74" s="50"/>
      <c r="D74" s="50"/>
      <c r="E74" s="50"/>
      <c r="F74" s="50"/>
      <c r="G74" s="115" t="s">
        <v>92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33" t="s">
        <v>73</v>
      </c>
      <c r="AA74" s="133"/>
      <c r="AB74" s="133"/>
      <c r="AC74" s="133"/>
      <c r="AD74" s="133"/>
      <c r="AE74" s="134" t="s">
        <v>71</v>
      </c>
      <c r="AF74" s="135"/>
      <c r="AG74" s="135"/>
      <c r="AH74" s="135"/>
      <c r="AI74" s="135"/>
      <c r="AJ74" s="135"/>
      <c r="AK74" s="135"/>
      <c r="AL74" s="135"/>
      <c r="AM74" s="135"/>
      <c r="AN74" s="136"/>
      <c r="AO74" s="73">
        <f>AO65/AO67*100</f>
        <v>5.4106546829446254</v>
      </c>
      <c r="AP74" s="73"/>
      <c r="AQ74" s="73" t="e">
        <f>(AQ69+723310.4)/AQ70*100</f>
        <v>#DIV/0!</v>
      </c>
      <c r="AR74" s="73"/>
      <c r="AS74" s="73" t="e">
        <f>(AS69+723310.4)/AS70*100</f>
        <v>#DIV/0!</v>
      </c>
      <c r="AT74" s="73"/>
      <c r="AU74" s="73" t="e">
        <f>(AU69+723310.4)/AU70*100</f>
        <v>#DIV/0!</v>
      </c>
      <c r="AV74" s="73"/>
      <c r="AW74" s="73"/>
      <c r="AX74" s="73"/>
      <c r="AY74" s="73"/>
      <c r="AZ74" s="73"/>
      <c r="BA74" s="73"/>
      <c r="BB74" s="73"/>
      <c r="BC74" s="73"/>
      <c r="BD74" s="73"/>
      <c r="BE74" s="73">
        <f>AO74</f>
        <v>5.4106546829446254</v>
      </c>
      <c r="BF74" s="73"/>
      <c r="BG74" s="73"/>
      <c r="BH74" s="73"/>
      <c r="BI74" s="73"/>
      <c r="BJ74" s="73"/>
      <c r="BK74" s="73"/>
      <c r="BL74" s="73"/>
      <c r="BZ74" s="46"/>
      <c r="CA74" s="46"/>
      <c r="CB74" s="46">
        <v>65.8</v>
      </c>
      <c r="CC74" s="46"/>
      <c r="CD74" s="46"/>
      <c r="CE74" s="46"/>
    </row>
    <row r="75" spans="1:83" ht="52.5" customHeight="1" x14ac:dyDescent="0.2">
      <c r="A75" s="50">
        <v>0</v>
      </c>
      <c r="B75" s="50"/>
      <c r="C75" s="50"/>
      <c r="D75" s="50"/>
      <c r="E75" s="50"/>
      <c r="F75" s="50"/>
      <c r="G75" s="88" t="s">
        <v>110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133" t="s">
        <v>73</v>
      </c>
      <c r="AA75" s="133"/>
      <c r="AB75" s="133"/>
      <c r="AC75" s="133"/>
      <c r="AD75" s="133"/>
      <c r="AE75" s="134" t="s">
        <v>71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73">
        <f>(8+1+1+18+2)/((78+2)+20)*100</f>
        <v>30</v>
      </c>
      <c r="AP75" s="73">
        <f t="shared" ref="AP75:AV75" si="0">(8+20+2+18)/(94+20+18)*100</f>
        <v>36.363636363636367</v>
      </c>
      <c r="AQ75" s="73">
        <f t="shared" si="0"/>
        <v>36.363636363636367</v>
      </c>
      <c r="AR75" s="73">
        <f t="shared" si="0"/>
        <v>36.363636363636367</v>
      </c>
      <c r="AS75" s="73">
        <f t="shared" si="0"/>
        <v>36.363636363636367</v>
      </c>
      <c r="AT75" s="73">
        <f t="shared" si="0"/>
        <v>36.363636363636367</v>
      </c>
      <c r="AU75" s="73">
        <f t="shared" si="0"/>
        <v>36.363636363636367</v>
      </c>
      <c r="AV75" s="73">
        <f t="shared" si="0"/>
        <v>36.363636363636367</v>
      </c>
      <c r="AW75" s="73"/>
      <c r="AX75" s="73"/>
      <c r="AY75" s="73"/>
      <c r="AZ75" s="73"/>
      <c r="BA75" s="73"/>
      <c r="BB75" s="73"/>
      <c r="BC75" s="73"/>
      <c r="BD75" s="73"/>
      <c r="BE75" s="73">
        <f>AO75</f>
        <v>30</v>
      </c>
      <c r="BF75" s="73"/>
      <c r="BG75" s="73"/>
      <c r="BH75" s="73"/>
      <c r="BI75" s="73"/>
      <c r="BJ75" s="73"/>
      <c r="BK75" s="73"/>
      <c r="BL75" s="73"/>
      <c r="CB75" s="1" t="s">
        <v>111</v>
      </c>
    </row>
    <row r="76" spans="1:83" ht="37.5" customHeight="1" x14ac:dyDescent="0.2">
      <c r="A76" s="50"/>
      <c r="B76" s="50"/>
      <c r="C76" s="50"/>
      <c r="D76" s="50"/>
      <c r="E76" s="50"/>
      <c r="F76" s="50"/>
      <c r="G76" s="152" t="s">
        <v>106</v>
      </c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33" t="s">
        <v>73</v>
      </c>
      <c r="AA76" s="133"/>
      <c r="AB76" s="133"/>
      <c r="AC76" s="133"/>
      <c r="AD76" s="133"/>
      <c r="AE76" s="133" t="s">
        <v>71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73">
        <f>(AO68+AO65)/AO67*100</f>
        <v>100.00014070210979</v>
      </c>
      <c r="AP76" s="73"/>
      <c r="AQ76" s="73">
        <f>(8+20+2)/(94+20)*100</f>
        <v>26.315789473684209</v>
      </c>
      <c r="AR76" s="73"/>
      <c r="AS76" s="73">
        <f>(8+20+2)/(94+20)*100</f>
        <v>26.315789473684209</v>
      </c>
      <c r="AT76" s="73"/>
      <c r="AU76" s="73">
        <f>(8+20+2)/(94+20)*100</f>
        <v>26.315789473684209</v>
      </c>
      <c r="AV76" s="73"/>
      <c r="AW76" s="73"/>
      <c r="AX76" s="73"/>
      <c r="AY76" s="73"/>
      <c r="AZ76" s="73"/>
      <c r="BA76" s="73"/>
      <c r="BB76" s="73"/>
      <c r="BC76" s="73"/>
      <c r="BD76" s="73"/>
      <c r="BE76" s="73">
        <f>AO76</f>
        <v>100.00014070210979</v>
      </c>
      <c r="BF76" s="73"/>
      <c r="BG76" s="73"/>
      <c r="BH76" s="73"/>
      <c r="BI76" s="73"/>
      <c r="BJ76" s="73"/>
      <c r="BK76" s="73"/>
      <c r="BL76" s="73"/>
    </row>
    <row r="77" spans="1:83" ht="37.5" customHeight="1" x14ac:dyDescent="0.2">
      <c r="A77" s="28"/>
      <c r="B77" s="28"/>
      <c r="C77" s="28"/>
      <c r="D77" s="28"/>
      <c r="E77" s="28"/>
      <c r="F77" s="2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8"/>
      <c r="AA77" s="48"/>
      <c r="AB77" s="48"/>
      <c r="AC77" s="48"/>
      <c r="AD77" s="48"/>
      <c r="AE77" s="48"/>
      <c r="AF77" s="49"/>
      <c r="AG77" s="49"/>
      <c r="AH77" s="49"/>
      <c r="AI77" s="49"/>
      <c r="AJ77" s="49"/>
      <c r="AK77" s="49"/>
      <c r="AL77" s="49"/>
      <c r="AM77" s="49"/>
      <c r="AN77" s="49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9" spans="1:83" ht="32.25" customHeight="1" x14ac:dyDescent="0.25">
      <c r="A79" s="101" t="s">
        <v>107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35"/>
      <c r="AO79" s="67" t="s">
        <v>108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83" x14ac:dyDescent="0.2">
      <c r="W80" s="51" t="s">
        <v>5</v>
      </c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6"/>
      <c r="AO80" s="51" t="s">
        <v>51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ht="15.75" customHeight="1" x14ac:dyDescent="0.2">
      <c r="A81" s="96" t="s">
        <v>3</v>
      </c>
      <c r="B81" s="96"/>
      <c r="C81" s="96"/>
      <c r="D81" s="96"/>
      <c r="E81" s="96"/>
      <c r="F81" s="96"/>
    </row>
    <row r="82" spans="1:59" ht="17.25" customHeight="1" x14ac:dyDescent="0.2">
      <c r="A82" s="71" t="s">
        <v>76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</row>
    <row r="83" spans="1:59" x14ac:dyDescent="0.2">
      <c r="A83" s="60" t="s">
        <v>46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59" ht="10.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59" ht="15.75" customHeight="1" x14ac:dyDescent="0.25">
      <c r="A85" s="64" t="s">
        <v>77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3"/>
      <c r="AO85" s="67" t="s">
        <v>109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x14ac:dyDescent="0.2">
      <c r="W86" s="51" t="s">
        <v>5</v>
      </c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36"/>
      <c r="AO86" s="51" t="s">
        <v>51</v>
      </c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</row>
    <row r="87" spans="1:59" ht="17.25" customHeight="1" x14ac:dyDescent="0.2">
      <c r="A87" s="62">
        <f>AO7</f>
        <v>45317</v>
      </c>
      <c r="B87" s="63"/>
      <c r="C87" s="63"/>
      <c r="D87" s="63"/>
      <c r="E87" s="63"/>
      <c r="F87" s="63"/>
      <c r="G87" s="63"/>
      <c r="H87" s="63"/>
    </row>
    <row r="88" spans="1:59" ht="15" customHeight="1" x14ac:dyDescent="0.2">
      <c r="A88" s="59" t="s">
        <v>44</v>
      </c>
      <c r="B88" s="59"/>
      <c r="C88" s="59"/>
      <c r="D88" s="59"/>
      <c r="E88" s="59"/>
      <c r="F88" s="59"/>
      <c r="G88" s="59"/>
      <c r="H88" s="59"/>
      <c r="I88" s="13"/>
      <c r="J88" s="13"/>
      <c r="K88" s="13"/>
      <c r="L88" s="13"/>
      <c r="M88" s="13"/>
      <c r="N88" s="13"/>
      <c r="O88" s="13"/>
      <c r="P88" s="13"/>
      <c r="Q88" s="13"/>
    </row>
    <row r="89" spans="1:59" ht="16.5" customHeight="1" x14ac:dyDescent="0.2">
      <c r="A89" s="1" t="s">
        <v>45</v>
      </c>
    </row>
  </sheetData>
  <mergeCells count="239">
    <mergeCell ref="BE67:BL67"/>
    <mergeCell ref="BE68:BL68"/>
    <mergeCell ref="G76:Y76"/>
    <mergeCell ref="A76:F76"/>
    <mergeCell ref="Z76:AD76"/>
    <mergeCell ref="AE76:AN76"/>
    <mergeCell ref="AO76:AV76"/>
    <mergeCell ref="AW76:BD76"/>
    <mergeCell ref="BE76:BL76"/>
    <mergeCell ref="AE67:AN67"/>
    <mergeCell ref="AE68:AN68"/>
    <mergeCell ref="AO67:AV67"/>
    <mergeCell ref="AO68:AV68"/>
    <mergeCell ref="AW67:BD67"/>
    <mergeCell ref="AW68:BD68"/>
    <mergeCell ref="G67:Y67"/>
    <mergeCell ref="G68:Y68"/>
    <mergeCell ref="A67:F67"/>
    <mergeCell ref="A68:F68"/>
    <mergeCell ref="Z67:AD67"/>
    <mergeCell ref="Z68:AD68"/>
    <mergeCell ref="BE74:BL74"/>
    <mergeCell ref="A74:F74"/>
    <mergeCell ref="G74:Y74"/>
    <mergeCell ref="Z74:AD74"/>
    <mergeCell ref="AE74:AN74"/>
    <mergeCell ref="AO74:AV74"/>
    <mergeCell ref="AW74:BD74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BE71:BL71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5:BL65"/>
    <mergeCell ref="A66:F66"/>
    <mergeCell ref="G66:Y66"/>
    <mergeCell ref="Z66:AD66"/>
    <mergeCell ref="AE66:AN66"/>
    <mergeCell ref="AO66:AV66"/>
    <mergeCell ref="BE66:BL66"/>
    <mergeCell ref="A65:F65"/>
    <mergeCell ref="G65:Y65"/>
    <mergeCell ref="Z65:AD65"/>
    <mergeCell ref="AE65:AN65"/>
    <mergeCell ref="AO65:AV65"/>
    <mergeCell ref="AW65:BD65"/>
    <mergeCell ref="A49:C49"/>
    <mergeCell ref="D49:AB49"/>
    <mergeCell ref="AC49:AJ49"/>
    <mergeCell ref="AK49:AR49"/>
    <mergeCell ref="AS49:AZ49"/>
    <mergeCell ref="A57:C57"/>
    <mergeCell ref="D57:AA57"/>
    <mergeCell ref="AB57:AI57"/>
    <mergeCell ref="AJ57:AQ57"/>
    <mergeCell ref="AR57:AY5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A47:C47"/>
    <mergeCell ref="G41:BL41"/>
    <mergeCell ref="A45:C46"/>
    <mergeCell ref="A44:AZ44"/>
    <mergeCell ref="A43:AZ43"/>
    <mergeCell ref="AC45:AJ46"/>
    <mergeCell ref="AK47:AR47"/>
    <mergeCell ref="D47:AB47"/>
    <mergeCell ref="AC47:AJ47"/>
    <mergeCell ref="G40:BL40"/>
    <mergeCell ref="A25:BL25"/>
    <mergeCell ref="A26:BL26"/>
    <mergeCell ref="A28:BL28"/>
    <mergeCell ref="A31:F31"/>
    <mergeCell ref="G31:BL31"/>
    <mergeCell ref="A29:F29"/>
    <mergeCell ref="G39:BL39"/>
    <mergeCell ref="A32:F32"/>
    <mergeCell ref="G32:BL32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O2:BL2"/>
    <mergeCell ref="Z61:AD61"/>
    <mergeCell ref="G61:Y61"/>
    <mergeCell ref="A58:C58"/>
    <mergeCell ref="D58:AA58"/>
    <mergeCell ref="AB58:AI58"/>
    <mergeCell ref="AW61:BD61"/>
    <mergeCell ref="AO61:AV61"/>
    <mergeCell ref="AJ58:AQ58"/>
    <mergeCell ref="AR58:AY58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4:BL64"/>
    <mergeCell ref="AW66:BD66"/>
    <mergeCell ref="BE61:BL61"/>
    <mergeCell ref="AO80:BG80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G64:Y64"/>
    <mergeCell ref="AO62:AV62"/>
    <mergeCell ref="Z62:AD62"/>
    <mergeCell ref="AE62:AN62"/>
    <mergeCell ref="AE63:AN63"/>
    <mergeCell ref="AO63:AV63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D48:AB48"/>
    <mergeCell ref="A22:T22"/>
    <mergeCell ref="AS22:BC22"/>
    <mergeCell ref="BD22:BL22"/>
    <mergeCell ref="T23:W23"/>
    <mergeCell ref="A23:H23"/>
    <mergeCell ref="G30:BL30"/>
    <mergeCell ref="I23:S23"/>
    <mergeCell ref="A35:BL35"/>
    <mergeCell ref="A82:V82"/>
    <mergeCell ref="A34:BL34"/>
    <mergeCell ref="A52:AY52"/>
    <mergeCell ref="A40:F40"/>
    <mergeCell ref="A37:BL37"/>
    <mergeCell ref="A38:F38"/>
    <mergeCell ref="G38:BL38"/>
    <mergeCell ref="A39:F39"/>
    <mergeCell ref="AC48:AJ48"/>
    <mergeCell ref="AK45:AR46"/>
    <mergeCell ref="A88:H88"/>
    <mergeCell ref="A83:AS83"/>
    <mergeCell ref="A87:H87"/>
    <mergeCell ref="A85:V85"/>
    <mergeCell ref="W85:AM85"/>
    <mergeCell ref="AO85:BG85"/>
    <mergeCell ref="AO86:BG86"/>
    <mergeCell ref="A53:C54"/>
    <mergeCell ref="D55:AA55"/>
    <mergeCell ref="AB55:AI55"/>
    <mergeCell ref="W86:AM86"/>
    <mergeCell ref="A62:F62"/>
    <mergeCell ref="A63:F63"/>
    <mergeCell ref="Z63:AD63"/>
    <mergeCell ref="A60:BL60"/>
    <mergeCell ref="A61:F61"/>
    <mergeCell ref="AE61:AN61"/>
    <mergeCell ref="G62:Y62"/>
    <mergeCell ref="G63:Y63"/>
  </mergeCells>
  <phoneticPr fontId="0" type="noConversion"/>
  <conditionalFormatting sqref="H64:L64 H71:L71 H73:L74 G64:G68 G70:G74">
    <cfRule type="cellIs" dxfId="7" priority="4" stopIfTrue="1" operator="equal">
      <formula>$G63</formula>
    </cfRule>
  </conditionalFormatting>
  <conditionalFormatting sqref="D49:I49">
    <cfRule type="cellIs" dxfId="6" priority="5" stopIfTrue="1" operator="equal">
      <formula>$D48</formula>
    </cfRule>
  </conditionalFormatting>
  <conditionalFormatting sqref="A64:F77">
    <cfRule type="cellIs" dxfId="5" priority="6" stopIfTrue="1" operator="equal">
      <formula>0</formula>
    </cfRule>
  </conditionalFormatting>
  <conditionalFormatting sqref="D48">
    <cfRule type="cellIs" dxfId="4" priority="7" stopIfTrue="1" operator="equal">
      <formula>#REF!</formula>
    </cfRule>
  </conditionalFormatting>
  <conditionalFormatting sqref="G75">
    <cfRule type="cellIs" dxfId="3" priority="3" stopIfTrue="1" operator="equal">
      <formula>$G73</formula>
    </cfRule>
  </conditionalFormatting>
  <conditionalFormatting sqref="G72">
    <cfRule type="cellIs" dxfId="2" priority="2" stopIfTrue="1" operator="equal">
      <formula>$G71</formula>
    </cfRule>
  </conditionalFormatting>
  <conditionalFormatting sqref="G74">
    <cfRule type="cellIs" dxfId="1" priority="1" stopIfTrue="1" operator="equal">
      <formula>$G73</formula>
    </cfRule>
  </conditionalFormatting>
  <conditionalFormatting sqref="G69:L69">
    <cfRule type="cellIs" dxfId="0" priority="9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1416090</vt:lpstr>
      <vt:lpstr>'1416090'!Область_друку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2024-01-18T15:34:26Z</cp:lastPrinted>
  <dcterms:created xsi:type="dcterms:W3CDTF">2016-08-15T09:54:21Z</dcterms:created>
  <dcterms:modified xsi:type="dcterms:W3CDTF">2024-02-12T13:54:51Z</dcterms:modified>
</cp:coreProperties>
</file>