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010" sheetId="1" r:id="rId1"/>
  </sheets>
  <definedNames>
    <definedName name="_xlnm.Print_Area" localSheetId="0">'0611010'!$A$2:$K$111</definedName>
  </definedNames>
  <calcPr calcId="152511"/>
</workbook>
</file>

<file path=xl/calcChain.xml><?xml version="1.0" encoding="utf-8"?>
<calcChain xmlns="http://schemas.openxmlformats.org/spreadsheetml/2006/main">
  <c r="J103" i="1" l="1"/>
  <c r="J102" i="1"/>
  <c r="J101" i="1"/>
  <c r="J100" i="1"/>
  <c r="J99" i="1"/>
  <c r="J98" i="1"/>
  <c r="J96" i="1"/>
  <c r="J90" i="1"/>
  <c r="J89" i="1"/>
  <c r="J88" i="1"/>
  <c r="J87" i="1"/>
  <c r="F86" i="1"/>
  <c r="J86" i="1" s="1"/>
  <c r="J85" i="1"/>
  <c r="F84" i="1"/>
  <c r="J84" i="1" s="1"/>
  <c r="F83" i="1"/>
  <c r="F94" i="1" s="1"/>
  <c r="J94" i="1" s="1"/>
  <c r="J81" i="1"/>
  <c r="J80" i="1"/>
  <c r="J79" i="1"/>
  <c r="J78" i="1"/>
  <c r="J77" i="1"/>
  <c r="F62" i="1"/>
  <c r="H62" i="1" s="1"/>
  <c r="F61" i="1"/>
  <c r="H61" i="1" s="1"/>
  <c r="F60" i="1"/>
  <c r="F63" i="1" s="1"/>
  <c r="F69" i="1" s="1"/>
  <c r="D60" i="1"/>
  <c r="D63" i="1" s="1"/>
  <c r="D69" i="1" s="1"/>
  <c r="D70" i="1" s="1"/>
  <c r="F92" i="1" s="1"/>
  <c r="H69" i="1" l="1"/>
  <c r="H70" i="1" s="1"/>
  <c r="F70" i="1"/>
  <c r="H92" i="1" s="1"/>
  <c r="J92" i="1" s="1"/>
  <c r="H60" i="1"/>
  <c r="H63" i="1" s="1"/>
  <c r="J83" i="1"/>
  <c r="F93" i="1"/>
  <c r="J93" i="1" s="1"/>
  <c r="F95" i="1"/>
  <c r="J95" i="1" s="1"/>
</calcChain>
</file>

<file path=xl/sharedStrings.xml><?xml version="1.0" encoding="utf-8"?>
<sst xmlns="http://schemas.openxmlformats.org/spreadsheetml/2006/main" count="177" uniqueCount="125">
  <si>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</si>
  <si>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</si>
  <si>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</si>
  <si>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</si>
  <si>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</si>
  <si>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</si>
  <si>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</si>
  <si>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</si>
  <si>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</si>
  <si>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</si>
  <si>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</si>
  <si>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</si>
  <si>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</si>
  <si>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710 191 397,24 гривень, у тому числі загального фонду — 602 234 567,24 гривень та спеціального фонду — 107 956 830,00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</si>
  <si>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</si>
  <si>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</si>
  <si>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</si>
  <si>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</si>
  <si>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</si>
  <si>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06.06.2024 року № 3788-IX "Про дошкільну освіту"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</si>
  <si>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</si>
  <si>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</si>
  <si>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</si>
  <si>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</si>
  <si>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</si>
  <si>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</si>
  <si>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</si>
  <si>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</si>
  <si>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</si>
  <si>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</si>
  <si>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</si>
  <si>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</si>
  <si>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</si>
  <si>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</si>
  <si>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</si>
  <si>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</si>
  <si>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</si>
  <si>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</si>
  <si>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</si>
  <si>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</si>
  <si>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</si>
  <si>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</si>
  <si>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</si>
  <si>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</si>
  <si>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</si>
  <si>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</si>
  <si>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</si>
  <si>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</si>
  <si>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</si>
  <si>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</si>
  <si>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</si>
  <si>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</si>
  <si>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</si>
  <si>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</si>
  <si>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</si>
  <si>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</si>
  <si>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</si>
  <si>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</si>
  <si>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</si>
  <si>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</si>
  <si>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</si>
  <si>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</si>
  <si>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</si>
  <si>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</si>
  <si>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</si>
  <si>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</si>
  <si>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</si>
  <si>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</si>
  <si>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</si>
  <si>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</si>
  <si>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</si>
  <si>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</si>
  <si>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</si>
  <si>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</si>
  <si>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</si>
  <si>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</si>
  <si>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</si>
  <si>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</si>
  <si>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</si>
  <si>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</si>
  <si>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</si>
  <si>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</si>
  <si>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</si>
  <si>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</si>
  <si>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</si>
  <si>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</si>
  <si>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</si>
  <si>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(від 18.10.24 року)</t>
  </si>
  <si>
    <t>Кількість дітей віком від 0 до 5 років</t>
  </si>
  <si>
    <t>з них кількість дітей з ООП</t>
  </si>
  <si>
    <t>Мережа закладів, звітність</t>
  </si>
  <si>
    <t>Кількість дітей віком від 5 до 6 (7) років</t>
  </si>
  <si>
    <t>Планова кількість днів харчування вихованців</t>
  </si>
  <si>
    <t>днів</t>
  </si>
  <si>
    <t>Розрахунок</t>
  </si>
  <si>
    <t xml:space="preserve">Вартість харчування дітей </t>
  </si>
  <si>
    <t>грн</t>
  </si>
  <si>
    <t xml:space="preserve">Кількість закладів, в яких будуть проведені поточні ремонти </t>
  </si>
  <si>
    <t>Рішення сесії від 27.03.25 року № 6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</si>
  <si>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</si>
  <si>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</si>
  <si>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</si>
  <si>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</si>
  <si>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Діто-дні відвідування</t>
  </si>
  <si>
    <t xml:space="preserve">Середні витрати на проведення поточних ремонтів одного навчального закладу загальної середньої освіти </t>
  </si>
  <si>
    <t>якості</t>
  </si>
  <si>
    <t>Динаміка охоплення дітей віком від 0 до 5 років дошкільною освітою</t>
  </si>
  <si>
    <t>%</t>
  </si>
  <si>
    <t>Звітність</t>
  </si>
  <si>
    <t>Динаміка охоплення дітей віком від 5 до 6 (7) років дошкільною освітою</t>
  </si>
  <si>
    <t>Відсоток закладів дошкільної освіти, в яких створено безбар’єрний доступ та умови для інклюзивного навчання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</si>
  <si>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</si>
  <si>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</si>
  <si>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</si>
  <si>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</si>
  <si>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</si>
  <si>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</si>
  <si>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</si>
  <si>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</si>
  <si>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</si>
  <si>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</si>
  <si>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</si>
  <si>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</si>
  <si>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квітня 2025 року № 66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</si>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</sst>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4" xfId="1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166" fontId="15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T117"/>
  <sheetViews>
    <sheetView tabSelected="1" view="pageBreakPreview" zoomScale="70" zoomScaleNormal="100" zoomScaleSheetLayoutView="70" workbookViewId="0">
      <selection activeCell="D124" sqref="D124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28" t="s">
        <v>0</v>
      </c>
      <c r="H2" s="129"/>
      <c r="I2" s="129"/>
      <c r="J2" s="129"/>
      <c r="K2" s="129"/>
    </row>
    <row r="3" spans="1:11" ht="114.2" customHeight="1" x14ac:dyDescent="0.2">
      <c r="B3" s="2"/>
      <c r="C3" s="2"/>
      <c r="D3" s="2"/>
      <c r="E3" s="2"/>
      <c r="F3" s="2"/>
      <c r="G3" s="130" t="s">
        <v>123</v>
      </c>
      <c r="H3" s="130"/>
      <c r="I3" s="130"/>
      <c r="J3" s="130"/>
      <c r="K3" s="130"/>
    </row>
    <row r="4" spans="1:11" ht="40.700000000000003" customHeight="1" x14ac:dyDescent="0.2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129.19999999999999" customHeight="1" x14ac:dyDescent="0.2">
      <c r="A5" s="3" t="s">
        <v>2</v>
      </c>
      <c r="B5" s="126" t="s">
        <v>3</v>
      </c>
      <c r="C5" s="126"/>
      <c r="D5" s="126"/>
      <c r="E5" s="126"/>
      <c r="F5" s="126"/>
      <c r="G5" s="125" t="s">
        <v>4</v>
      </c>
      <c r="H5" s="125"/>
      <c r="I5" s="125"/>
      <c r="J5" s="125"/>
      <c r="K5" s="125"/>
    </row>
    <row r="6" spans="1:11" ht="119.25" customHeight="1" x14ac:dyDescent="0.2">
      <c r="A6" s="4" t="s">
        <v>5</v>
      </c>
      <c r="B6" s="126" t="s">
        <v>6</v>
      </c>
      <c r="C6" s="126"/>
      <c r="D6" s="126"/>
      <c r="E6" s="126"/>
      <c r="F6" s="126"/>
      <c r="G6" s="126" t="s">
        <v>7</v>
      </c>
      <c r="H6" s="126"/>
      <c r="I6" s="126"/>
      <c r="J6" s="126"/>
      <c r="K6" s="126"/>
    </row>
    <row r="7" spans="1:11" ht="143.44999999999999" customHeight="1" x14ac:dyDescent="0.2">
      <c r="A7" s="4" t="s">
        <v>8</v>
      </c>
      <c r="B7" s="125" t="s">
        <v>9</v>
      </c>
      <c r="C7" s="126"/>
      <c r="D7" s="5" t="s">
        <v>10</v>
      </c>
      <c r="E7" s="127" t="s">
        <v>11</v>
      </c>
      <c r="F7" s="126"/>
      <c r="G7" s="125" t="s">
        <v>12</v>
      </c>
      <c r="H7" s="126"/>
      <c r="I7" s="126"/>
      <c r="J7" s="126"/>
      <c r="K7" s="126"/>
    </row>
    <row r="8" spans="1:11" ht="21.75" customHeight="1" x14ac:dyDescent="0.2">
      <c r="A8" s="108" t="s">
        <v>13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6.5" customHeight="1" x14ac:dyDescent="0.2">
      <c r="A9" s="108" t="s">
        <v>14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1" ht="22.7" customHeight="1" x14ac:dyDescent="0.2">
      <c r="A10" s="119" t="s">
        <v>15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1" ht="22.7" customHeight="1" x14ac:dyDescent="0.2">
      <c r="A11" s="119" t="s">
        <v>16</v>
      </c>
      <c r="B11" s="119"/>
      <c r="C11" s="119"/>
      <c r="D11" s="119"/>
      <c r="E11" s="119"/>
      <c r="F11" s="119"/>
      <c r="G11" s="119"/>
      <c r="H11" s="119"/>
      <c r="I11" s="119"/>
      <c r="J11" s="6"/>
      <c r="K11" s="6"/>
    </row>
    <row r="12" spans="1:11" ht="18.75" customHeight="1" x14ac:dyDescent="0.2">
      <c r="A12" s="119" t="s">
        <v>17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1" ht="21.2" customHeight="1" x14ac:dyDescent="0.2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ht="18.75" customHeight="1" x14ac:dyDescent="0.2">
      <c r="A14" s="119" t="s">
        <v>19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1" ht="21.2" customHeight="1" x14ac:dyDescent="0.2">
      <c r="A15" s="119" t="s">
        <v>20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1" ht="18.75" customHeight="1" x14ac:dyDescent="0.2">
      <c r="A16" s="119" t="s">
        <v>21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11" ht="19.7" customHeight="1" x14ac:dyDescent="0.2">
      <c r="A17" s="119" t="s">
        <v>22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</row>
    <row r="18" spans="1:11" ht="25.15" customHeight="1" x14ac:dyDescent="0.2">
      <c r="A18" s="119" t="s">
        <v>23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</row>
    <row r="19" spans="1:11" ht="19.149999999999999" customHeight="1" x14ac:dyDescent="0.2">
      <c r="A19" s="119" t="s">
        <v>24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</row>
    <row r="20" spans="1:11" ht="25.15" customHeight="1" x14ac:dyDescent="0.2">
      <c r="A20" s="119" t="s">
        <v>25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ht="37.35" customHeight="1" x14ac:dyDescent="0.2">
      <c r="A21" s="121" t="s">
        <v>26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ht="27.95" customHeight="1" x14ac:dyDescent="0.2">
      <c r="A22" s="121" t="s">
        <v>27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ht="30.6" customHeight="1" x14ac:dyDescent="0.2">
      <c r="A23" s="121" t="s">
        <v>28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</row>
    <row r="24" spans="1:11" ht="43.5" customHeight="1" x14ac:dyDescent="0.2">
      <c r="A24" s="121" t="s">
        <v>29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1" ht="17.649999999999999" customHeight="1" x14ac:dyDescent="0.2">
      <c r="A25" s="121" t="s">
        <v>30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1" ht="38.1" customHeight="1" x14ac:dyDescent="0.2">
      <c r="A26" s="121" t="s">
        <v>31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1" ht="38.85" customHeight="1" x14ac:dyDescent="0.2">
      <c r="A27" s="119" t="s">
        <v>32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23.25" customHeight="1" x14ac:dyDescent="0.2">
      <c r="A28" s="119" t="s">
        <v>33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24.75" customHeight="1" x14ac:dyDescent="0.2">
      <c r="A29" s="119" t="s">
        <v>34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ht="22.7" customHeight="1" x14ac:dyDescent="0.2">
      <c r="A30" s="119" t="s">
        <v>35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ht="36.75" customHeight="1" x14ac:dyDescent="0.2">
      <c r="A31" s="119" t="s">
        <v>36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ht="21.75" customHeight="1" x14ac:dyDescent="0.2">
      <c r="A32" s="121" t="s">
        <v>37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 ht="24.4" customHeight="1" x14ac:dyDescent="0.2">
      <c r="A33" s="121" t="s">
        <v>38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ht="36.75" customHeight="1" x14ac:dyDescent="0.2">
      <c r="A34" s="119" t="s">
        <v>39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</row>
    <row r="35" spans="1:11" ht="24" customHeight="1" x14ac:dyDescent="0.2">
      <c r="A35" s="119" t="s">
        <v>40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ht="18.399999999999999" customHeight="1" x14ac:dyDescent="0.2">
      <c r="A36" s="119" t="s">
        <v>41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</row>
    <row r="37" spans="1:11" ht="18.399999999999999" customHeight="1" x14ac:dyDescent="0.2">
      <c r="A37" s="120" t="s">
        <v>42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spans="1:11" ht="20.45" customHeight="1" x14ac:dyDescent="0.2">
      <c r="A38" s="108" t="s">
        <v>43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ht="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6.350000000000001" customHeight="1" x14ac:dyDescent="0.2">
      <c r="A40" s="7" t="s">
        <v>44</v>
      </c>
      <c r="B40" s="102" t="s">
        <v>45</v>
      </c>
      <c r="C40" s="102"/>
      <c r="D40" s="102"/>
      <c r="E40" s="102"/>
      <c r="F40" s="102"/>
      <c r="G40" s="102"/>
      <c r="H40" s="102"/>
      <c r="I40" s="8"/>
      <c r="J40" s="8"/>
      <c r="K40" s="8"/>
    </row>
    <row r="41" spans="1:11" ht="36" customHeight="1" x14ac:dyDescent="0.2">
      <c r="A41" s="9">
        <v>1</v>
      </c>
      <c r="B41" s="118" t="s">
        <v>46</v>
      </c>
      <c r="C41" s="57"/>
      <c r="D41" s="57"/>
      <c r="E41" s="57"/>
      <c r="F41" s="57"/>
      <c r="G41" s="57"/>
      <c r="H41" s="57"/>
      <c r="I41" s="8"/>
      <c r="J41" s="8"/>
      <c r="K41" s="8"/>
    </row>
    <row r="42" spans="1:11" ht="23.1" customHeight="1" x14ac:dyDescent="0.2">
      <c r="A42" s="9">
        <v>2</v>
      </c>
      <c r="B42" s="118" t="s">
        <v>47</v>
      </c>
      <c r="C42" s="57"/>
      <c r="D42" s="57"/>
      <c r="E42" s="57"/>
      <c r="F42" s="57"/>
      <c r="G42" s="57"/>
      <c r="H42" s="57"/>
      <c r="I42" s="8"/>
      <c r="J42" s="8"/>
      <c r="K42" s="8"/>
    </row>
    <row r="43" spans="1:11" ht="38.1" customHeight="1" x14ac:dyDescent="0.2">
      <c r="A43" s="9">
        <v>3</v>
      </c>
      <c r="B43" s="118" t="s">
        <v>48</v>
      </c>
      <c r="C43" s="57"/>
      <c r="D43" s="57"/>
      <c r="E43" s="57"/>
      <c r="F43" s="57"/>
      <c r="G43" s="57"/>
      <c r="H43" s="57"/>
      <c r="I43" s="8"/>
      <c r="J43" s="8"/>
      <c r="K43" s="8"/>
    </row>
    <row r="44" spans="1:11" ht="3.4" customHeight="1" x14ac:dyDescent="0.2">
      <c r="A44" s="10"/>
      <c r="B44" s="3"/>
      <c r="C44" s="3"/>
      <c r="D44" s="3"/>
      <c r="E44" s="3"/>
      <c r="F44" s="3"/>
      <c r="G44" s="3"/>
      <c r="H44" s="3"/>
      <c r="I44" s="8"/>
      <c r="J44" s="8"/>
      <c r="K44" s="8"/>
    </row>
    <row r="45" spans="1:11" ht="24.4" customHeight="1" x14ac:dyDescent="0.2">
      <c r="A45" s="108" t="s">
        <v>49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1" ht="4.7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" customHeight="1" x14ac:dyDescent="0.2">
      <c r="A47" s="108" t="s">
        <v>50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 ht="9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20" ht="26.45" customHeight="1" x14ac:dyDescent="0.2">
      <c r="A49" s="7" t="s">
        <v>44</v>
      </c>
      <c r="B49" s="102" t="s">
        <v>51</v>
      </c>
      <c r="C49" s="102"/>
      <c r="D49" s="102"/>
      <c r="E49" s="102"/>
      <c r="F49" s="102"/>
      <c r="G49" s="102"/>
      <c r="H49" s="102"/>
      <c r="I49" s="8"/>
      <c r="J49" s="8"/>
      <c r="K49" s="8"/>
    </row>
    <row r="50" spans="1:20" ht="17.850000000000001" customHeight="1" x14ac:dyDescent="0.2">
      <c r="A50" s="11">
        <v>1</v>
      </c>
      <c r="B50" s="88" t="s">
        <v>52</v>
      </c>
      <c r="C50" s="109"/>
      <c r="D50" s="109"/>
      <c r="E50" s="109"/>
      <c r="F50" s="109"/>
      <c r="G50" s="109"/>
      <c r="H50" s="89"/>
      <c r="I50" s="8"/>
      <c r="J50" s="8"/>
      <c r="K50" s="8"/>
    </row>
    <row r="51" spans="1:20" ht="17.850000000000001" customHeight="1" x14ac:dyDescent="0.2">
      <c r="A51" s="11">
        <v>2</v>
      </c>
      <c r="B51" s="88" t="s">
        <v>53</v>
      </c>
      <c r="C51" s="109"/>
      <c r="D51" s="109"/>
      <c r="E51" s="109"/>
      <c r="F51" s="109"/>
      <c r="G51" s="109"/>
      <c r="H51" s="89"/>
      <c r="I51" s="8"/>
      <c r="J51" s="8"/>
      <c r="K51" s="8"/>
    </row>
    <row r="52" spans="1:20" ht="17.850000000000001" customHeight="1" x14ac:dyDescent="0.2">
      <c r="A52" s="11">
        <v>3</v>
      </c>
      <c r="B52" s="88" t="s">
        <v>54</v>
      </c>
      <c r="C52" s="109"/>
      <c r="D52" s="109"/>
      <c r="E52" s="109"/>
      <c r="F52" s="109"/>
      <c r="G52" s="109"/>
      <c r="H52" s="89"/>
      <c r="I52" s="8"/>
      <c r="J52" s="8"/>
      <c r="K52" s="8"/>
      <c r="L52" s="12"/>
      <c r="M52" s="12"/>
      <c r="N52" s="12"/>
    </row>
    <row r="53" spans="1:20" ht="17.850000000000001" customHeight="1" x14ac:dyDescent="0.2">
      <c r="A53" s="11">
        <v>4</v>
      </c>
      <c r="B53" s="88" t="s">
        <v>55</v>
      </c>
      <c r="C53" s="109"/>
      <c r="D53" s="109"/>
      <c r="E53" s="109"/>
      <c r="F53" s="109"/>
      <c r="G53" s="109"/>
      <c r="H53" s="89"/>
      <c r="I53" s="8"/>
      <c r="J53" s="8"/>
      <c r="K53" s="8"/>
      <c r="L53" s="12"/>
      <c r="M53" s="12"/>
      <c r="N53" s="12"/>
    </row>
    <row r="54" spans="1:20" ht="17.850000000000001" customHeight="1" x14ac:dyDescent="0.2">
      <c r="A54" s="11">
        <v>5</v>
      </c>
      <c r="B54" s="88" t="s">
        <v>56</v>
      </c>
      <c r="C54" s="109"/>
      <c r="D54" s="109"/>
      <c r="E54" s="109"/>
      <c r="F54" s="109"/>
      <c r="G54" s="109"/>
      <c r="H54" s="89"/>
      <c r="I54" s="8"/>
      <c r="J54" s="8"/>
      <c r="K54" s="8"/>
      <c r="L54" s="12"/>
    </row>
    <row r="55" spans="1:20" ht="9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12"/>
    </row>
    <row r="56" spans="1:20" ht="21.75" customHeight="1" x14ac:dyDescent="0.2">
      <c r="A56" s="108" t="s">
        <v>57</v>
      </c>
      <c r="B56" s="108"/>
      <c r="C56" s="108"/>
      <c r="D56" s="108"/>
      <c r="E56" s="108"/>
      <c r="F56" s="108"/>
      <c r="G56" s="108"/>
      <c r="H56" s="108"/>
      <c r="I56" s="8"/>
      <c r="J56" s="8"/>
      <c r="K56" s="8"/>
      <c r="L56" s="12"/>
    </row>
    <row r="57" spans="1:20" ht="14.25" customHeight="1" x14ac:dyDescent="0.2">
      <c r="A57" s="111" t="s">
        <v>58</v>
      </c>
      <c r="B57" s="111"/>
      <c r="C57" s="111"/>
      <c r="D57" s="111"/>
      <c r="E57" s="111"/>
      <c r="F57" s="111"/>
      <c r="G57" s="111"/>
      <c r="H57" s="111"/>
      <c r="I57" s="111"/>
      <c r="J57" s="4"/>
      <c r="K57" s="4"/>
    </row>
    <row r="58" spans="1:20" s="16" customFormat="1" ht="27.2" customHeight="1" x14ac:dyDescent="0.2">
      <c r="A58" s="13" t="s">
        <v>44</v>
      </c>
      <c r="B58" s="102" t="s">
        <v>59</v>
      </c>
      <c r="C58" s="102"/>
      <c r="D58" s="102" t="s">
        <v>60</v>
      </c>
      <c r="E58" s="102"/>
      <c r="F58" s="102" t="s">
        <v>61</v>
      </c>
      <c r="G58" s="102"/>
      <c r="H58" s="102" t="s">
        <v>62</v>
      </c>
      <c r="I58" s="102"/>
      <c r="J58" s="14"/>
      <c r="K58" s="15"/>
    </row>
    <row r="59" spans="1:20" ht="15.75" x14ac:dyDescent="0.2">
      <c r="A59" s="17">
        <v>1</v>
      </c>
      <c r="B59" s="103">
        <v>2</v>
      </c>
      <c r="C59" s="103"/>
      <c r="D59" s="103">
        <v>3</v>
      </c>
      <c r="E59" s="103"/>
      <c r="F59" s="103">
        <v>4</v>
      </c>
      <c r="G59" s="103"/>
      <c r="H59" s="103">
        <v>5</v>
      </c>
      <c r="I59" s="103"/>
      <c r="J59" s="18"/>
      <c r="K59" s="8"/>
      <c r="L59" s="19"/>
    </row>
    <row r="60" spans="1:20" ht="17.850000000000001" customHeight="1" x14ac:dyDescent="0.2">
      <c r="A60" s="20">
        <v>1</v>
      </c>
      <c r="B60" s="57" t="s">
        <v>63</v>
      </c>
      <c r="C60" s="57"/>
      <c r="D60" s="115">
        <f>552325737+408830.24</f>
        <v>552734567.24000001</v>
      </c>
      <c r="E60" s="115"/>
      <c r="F60" s="116">
        <f>44915900</f>
        <v>44915900</v>
      </c>
      <c r="G60" s="116"/>
      <c r="H60" s="115">
        <f>SUM(D60:G60)</f>
        <v>597650467.24000001</v>
      </c>
      <c r="I60" s="115"/>
      <c r="J60" s="21"/>
      <c r="K60" s="8"/>
      <c r="M60" s="12"/>
    </row>
    <row r="61" spans="1:20" ht="22.7" customHeight="1" x14ac:dyDescent="0.2">
      <c r="A61" s="20">
        <v>2</v>
      </c>
      <c r="B61" s="57" t="s">
        <v>64</v>
      </c>
      <c r="C61" s="57"/>
      <c r="D61" s="115">
        <v>49500000</v>
      </c>
      <c r="E61" s="115"/>
      <c r="F61" s="116">
        <f>60663570</f>
        <v>60663570</v>
      </c>
      <c r="G61" s="116"/>
      <c r="H61" s="115">
        <f t="shared" ref="H61:H62" si="0">SUM(D61:G61)</f>
        <v>110163570</v>
      </c>
      <c r="I61" s="115"/>
      <c r="J61" s="21"/>
      <c r="K61" s="8"/>
      <c r="L61" s="22"/>
      <c r="M61" s="12"/>
    </row>
    <row r="62" spans="1:20" ht="34.5" customHeight="1" x14ac:dyDescent="0.2">
      <c r="A62" s="20">
        <v>3</v>
      </c>
      <c r="B62" s="57" t="s">
        <v>65</v>
      </c>
      <c r="C62" s="57"/>
      <c r="D62" s="116">
        <v>0</v>
      </c>
      <c r="E62" s="116"/>
      <c r="F62" s="116">
        <f>2297360+80000</f>
        <v>2377360</v>
      </c>
      <c r="G62" s="116"/>
      <c r="H62" s="115">
        <f t="shared" si="0"/>
        <v>2377360</v>
      </c>
      <c r="I62" s="115"/>
      <c r="J62" s="21"/>
      <c r="K62" s="8"/>
      <c r="L62" s="22"/>
      <c r="M62" s="22"/>
      <c r="N62" s="12"/>
      <c r="O62" s="113"/>
      <c r="P62" s="113"/>
      <c r="Q62" s="113"/>
      <c r="R62" s="113"/>
      <c r="S62" s="113"/>
      <c r="T62" s="113"/>
    </row>
    <row r="63" spans="1:20" ht="14.25" customHeight="1" x14ac:dyDescent="0.2">
      <c r="A63" s="114" t="s">
        <v>66</v>
      </c>
      <c r="B63" s="114"/>
      <c r="C63" s="114"/>
      <c r="D63" s="115">
        <f>SUM(D60:D62)</f>
        <v>602234567.24000001</v>
      </c>
      <c r="E63" s="115"/>
      <c r="F63" s="116">
        <f>SUM(F60:F62)</f>
        <v>107956830</v>
      </c>
      <c r="G63" s="116"/>
      <c r="H63" s="117">
        <f>SUM(H60:H62)</f>
        <v>710191397.24000001</v>
      </c>
      <c r="I63" s="117"/>
      <c r="J63" s="8"/>
      <c r="K63" s="8"/>
      <c r="O63" s="113"/>
      <c r="P63" s="113"/>
      <c r="Q63" s="113"/>
      <c r="R63" s="113"/>
      <c r="S63" s="113"/>
      <c r="T63" s="113"/>
    </row>
    <row r="64" spans="1:20" ht="15.75" customHeight="1" x14ac:dyDescent="0.2">
      <c r="A64" s="8"/>
      <c r="B64" s="3"/>
      <c r="C64" s="8"/>
      <c r="D64" s="23"/>
      <c r="E64" s="23"/>
      <c r="F64" s="23"/>
      <c r="G64" s="23"/>
      <c r="H64" s="23"/>
      <c r="I64" s="23"/>
      <c r="J64" s="8"/>
      <c r="K64" s="8"/>
      <c r="O64" s="113"/>
      <c r="P64" s="113"/>
      <c r="Q64" s="113"/>
      <c r="R64" s="113"/>
      <c r="S64" s="113"/>
      <c r="T64" s="113"/>
    </row>
    <row r="65" spans="1:20" ht="15.75" x14ac:dyDescent="0.2">
      <c r="A65" s="108" t="s">
        <v>67</v>
      </c>
      <c r="B65" s="108"/>
      <c r="C65" s="108"/>
      <c r="D65" s="108"/>
      <c r="E65" s="108"/>
      <c r="F65" s="108"/>
      <c r="G65" s="108"/>
      <c r="H65" s="108"/>
      <c r="I65" s="8"/>
      <c r="J65" s="8"/>
      <c r="K65" s="8"/>
      <c r="O65" s="113"/>
      <c r="P65" s="113"/>
      <c r="Q65" s="113"/>
      <c r="R65" s="113"/>
      <c r="S65" s="113"/>
      <c r="T65" s="113"/>
    </row>
    <row r="66" spans="1:20" ht="16.5" customHeight="1" x14ac:dyDescent="0.2">
      <c r="A66" s="111" t="s">
        <v>58</v>
      </c>
      <c r="B66" s="111"/>
      <c r="C66" s="111"/>
      <c r="D66" s="111"/>
      <c r="E66" s="111"/>
      <c r="F66" s="111"/>
      <c r="G66" s="111"/>
      <c r="H66" s="111"/>
      <c r="I66" s="111"/>
      <c r="J66" s="4"/>
      <c r="K66" s="4"/>
      <c r="P66" s="112"/>
      <c r="Q66" s="112"/>
      <c r="R66" s="112"/>
      <c r="S66" s="112"/>
      <c r="T66" s="112"/>
    </row>
    <row r="67" spans="1:20" ht="19.7" customHeight="1" x14ac:dyDescent="0.2">
      <c r="A67" s="102" t="s">
        <v>68</v>
      </c>
      <c r="B67" s="102"/>
      <c r="C67" s="102"/>
      <c r="D67" s="102" t="s">
        <v>60</v>
      </c>
      <c r="E67" s="102"/>
      <c r="F67" s="102" t="s">
        <v>61</v>
      </c>
      <c r="G67" s="102"/>
      <c r="H67" s="102" t="s">
        <v>62</v>
      </c>
      <c r="I67" s="102"/>
      <c r="J67" s="8"/>
      <c r="K67" s="8"/>
      <c r="M67" s="12"/>
      <c r="P67" s="112"/>
      <c r="Q67" s="112"/>
      <c r="R67" s="112"/>
      <c r="S67" s="112"/>
      <c r="T67" s="112"/>
    </row>
    <row r="68" spans="1:20" ht="16.5" customHeight="1" x14ac:dyDescent="0.2">
      <c r="A68" s="103">
        <v>1</v>
      </c>
      <c r="B68" s="103"/>
      <c r="C68" s="103"/>
      <c r="D68" s="103">
        <v>2</v>
      </c>
      <c r="E68" s="103"/>
      <c r="F68" s="103">
        <v>3</v>
      </c>
      <c r="G68" s="103"/>
      <c r="H68" s="103">
        <v>4</v>
      </c>
      <c r="I68" s="103"/>
      <c r="J68" s="8"/>
      <c r="K68" s="8"/>
      <c r="P68" s="24"/>
      <c r="Q68" s="24"/>
      <c r="R68" s="24"/>
      <c r="S68" s="24"/>
      <c r="T68" s="24"/>
    </row>
    <row r="69" spans="1:20" ht="35.450000000000003" customHeight="1" x14ac:dyDescent="0.2">
      <c r="A69" s="88" t="s">
        <v>69</v>
      </c>
      <c r="B69" s="109"/>
      <c r="C69" s="89"/>
      <c r="D69" s="110">
        <f>D63</f>
        <v>602234567.24000001</v>
      </c>
      <c r="E69" s="110"/>
      <c r="F69" s="110">
        <f>F63</f>
        <v>107956830</v>
      </c>
      <c r="G69" s="110"/>
      <c r="H69" s="110">
        <f>F69+D69</f>
        <v>710191397.24000001</v>
      </c>
      <c r="I69" s="110"/>
      <c r="J69" s="8"/>
      <c r="K69" s="8"/>
      <c r="M69" s="12"/>
    </row>
    <row r="70" spans="1:20" ht="24.4" customHeight="1" x14ac:dyDescent="0.2">
      <c r="A70" s="104" t="s">
        <v>66</v>
      </c>
      <c r="B70" s="105"/>
      <c r="C70" s="106"/>
      <c r="D70" s="107">
        <f>SUM(D69:D69)</f>
        <v>602234567.24000001</v>
      </c>
      <c r="E70" s="107"/>
      <c r="F70" s="107">
        <f>SUM(F69:F69)</f>
        <v>107956830</v>
      </c>
      <c r="G70" s="107"/>
      <c r="H70" s="107">
        <f>SUM(H69:H69)</f>
        <v>710191397.24000001</v>
      </c>
      <c r="I70" s="107"/>
      <c r="J70" s="8"/>
      <c r="K70" s="8"/>
    </row>
    <row r="71" spans="1:20" ht="15.7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20" ht="24.4" customHeight="1" x14ac:dyDescent="0.2">
      <c r="A72" s="108" t="s">
        <v>70</v>
      </c>
      <c r="B72" s="108"/>
      <c r="C72" s="108"/>
      <c r="D72" s="108"/>
      <c r="E72" s="108"/>
      <c r="F72" s="108"/>
      <c r="G72" s="108"/>
      <c r="H72" s="108"/>
      <c r="I72" s="8"/>
      <c r="J72" s="8"/>
      <c r="K72" s="8"/>
    </row>
    <row r="73" spans="1:20" ht="42.2" customHeight="1" x14ac:dyDescent="0.2">
      <c r="A73" s="13" t="s">
        <v>44</v>
      </c>
      <c r="B73" s="13" t="s">
        <v>71</v>
      </c>
      <c r="C73" s="13" t="s">
        <v>72</v>
      </c>
      <c r="D73" s="102" t="s">
        <v>73</v>
      </c>
      <c r="E73" s="102"/>
      <c r="F73" s="102" t="s">
        <v>60</v>
      </c>
      <c r="G73" s="102"/>
      <c r="H73" s="102" t="s">
        <v>61</v>
      </c>
      <c r="I73" s="102"/>
      <c r="J73" s="102" t="s">
        <v>62</v>
      </c>
      <c r="K73" s="102"/>
    </row>
    <row r="74" spans="1:20" s="16" customFormat="1" ht="21.95" customHeight="1" x14ac:dyDescent="0.2">
      <c r="A74" s="17">
        <v>1</v>
      </c>
      <c r="B74" s="17">
        <v>2</v>
      </c>
      <c r="C74" s="17">
        <v>3</v>
      </c>
      <c r="D74" s="103">
        <v>4</v>
      </c>
      <c r="E74" s="103"/>
      <c r="F74" s="103">
        <v>5</v>
      </c>
      <c r="G74" s="103"/>
      <c r="H74" s="103">
        <v>6</v>
      </c>
      <c r="I74" s="103"/>
      <c r="J74" s="103">
        <v>7</v>
      </c>
      <c r="K74" s="101"/>
    </row>
    <row r="75" spans="1:20" ht="21.75" customHeight="1" x14ac:dyDescent="0.2">
      <c r="A75" s="20">
        <v>1</v>
      </c>
      <c r="B75" s="25" t="s">
        <v>74</v>
      </c>
      <c r="C75" s="26"/>
      <c r="D75" s="101"/>
      <c r="E75" s="101"/>
      <c r="F75" s="101"/>
      <c r="G75" s="101"/>
      <c r="H75" s="101"/>
      <c r="I75" s="101"/>
      <c r="J75" s="101"/>
      <c r="K75" s="101"/>
    </row>
    <row r="76" spans="1:20" ht="31.35" customHeight="1" x14ac:dyDescent="0.2">
      <c r="A76" s="27"/>
      <c r="B76" s="28" t="s">
        <v>75</v>
      </c>
      <c r="C76" s="28" t="s">
        <v>76</v>
      </c>
      <c r="D76" s="57" t="s">
        <v>77</v>
      </c>
      <c r="E76" s="57"/>
      <c r="F76" s="100">
        <v>59</v>
      </c>
      <c r="G76" s="100"/>
      <c r="H76" s="101"/>
      <c r="I76" s="101"/>
      <c r="J76" s="100">
        <v>59</v>
      </c>
      <c r="K76" s="100"/>
    </row>
    <row r="77" spans="1:20" ht="20.45" customHeight="1" x14ac:dyDescent="0.2">
      <c r="A77" s="27"/>
      <c r="B77" s="28" t="s">
        <v>78</v>
      </c>
      <c r="C77" s="28" t="s">
        <v>76</v>
      </c>
      <c r="D77" s="57" t="s">
        <v>77</v>
      </c>
      <c r="E77" s="57"/>
      <c r="F77" s="100">
        <v>441</v>
      </c>
      <c r="G77" s="100"/>
      <c r="H77" s="101"/>
      <c r="I77" s="101"/>
      <c r="J77" s="100">
        <f t="shared" ref="J77:J103" si="1">F77+H77</f>
        <v>441</v>
      </c>
      <c r="K77" s="100"/>
    </row>
    <row r="78" spans="1:20" ht="35.450000000000003" customHeight="1" x14ac:dyDescent="0.2">
      <c r="A78" s="29"/>
      <c r="B78" s="28" t="s">
        <v>79</v>
      </c>
      <c r="C78" s="28" t="s">
        <v>76</v>
      </c>
      <c r="D78" s="57" t="s">
        <v>80</v>
      </c>
      <c r="E78" s="57"/>
      <c r="F78" s="77">
        <v>2933.59</v>
      </c>
      <c r="G78" s="77"/>
      <c r="H78" s="77">
        <v>117.608</v>
      </c>
      <c r="I78" s="77"/>
      <c r="J78" s="77">
        <f>F78+H78</f>
        <v>3051.1980000000003</v>
      </c>
      <c r="K78" s="79"/>
    </row>
    <row r="79" spans="1:20" ht="22.7" customHeight="1" x14ac:dyDescent="0.2">
      <c r="A79" s="29"/>
      <c r="B79" s="28" t="s">
        <v>81</v>
      </c>
      <c r="C79" s="28" t="s">
        <v>76</v>
      </c>
      <c r="D79" s="57" t="s">
        <v>80</v>
      </c>
      <c r="E79" s="57"/>
      <c r="F79" s="77">
        <v>1462.86</v>
      </c>
      <c r="G79" s="77"/>
      <c r="H79" s="77">
        <v>115.858</v>
      </c>
      <c r="I79" s="77"/>
      <c r="J79" s="77">
        <f t="shared" si="1"/>
        <v>1578.7179999999998</v>
      </c>
      <c r="K79" s="79"/>
    </row>
    <row r="80" spans="1:20" ht="21.2" customHeight="1" x14ac:dyDescent="0.2">
      <c r="A80" s="29"/>
      <c r="B80" s="30" t="s">
        <v>82</v>
      </c>
      <c r="C80" s="28" t="s">
        <v>76</v>
      </c>
      <c r="D80" s="57" t="s">
        <v>80</v>
      </c>
      <c r="E80" s="57"/>
      <c r="F80" s="77">
        <v>232</v>
      </c>
      <c r="G80" s="77"/>
      <c r="H80" s="77">
        <v>0</v>
      </c>
      <c r="I80" s="77"/>
      <c r="J80" s="77">
        <f t="shared" si="1"/>
        <v>232</v>
      </c>
      <c r="K80" s="79"/>
    </row>
    <row r="81" spans="1:14" ht="20.45" customHeight="1" x14ac:dyDescent="0.2">
      <c r="A81" s="29"/>
      <c r="B81" s="28" t="s">
        <v>83</v>
      </c>
      <c r="C81" s="28" t="s">
        <v>76</v>
      </c>
      <c r="D81" s="57" t="s">
        <v>80</v>
      </c>
      <c r="E81" s="57"/>
      <c r="F81" s="77">
        <v>1238.73</v>
      </c>
      <c r="G81" s="77"/>
      <c r="H81" s="77">
        <v>1.75</v>
      </c>
      <c r="I81" s="77"/>
      <c r="J81" s="77">
        <f t="shared" si="1"/>
        <v>1240.48</v>
      </c>
      <c r="K81" s="79"/>
    </row>
    <row r="82" spans="1:14" ht="22.7" customHeight="1" x14ac:dyDescent="0.2">
      <c r="A82" s="27">
        <v>2</v>
      </c>
      <c r="B82" s="31" t="s">
        <v>84</v>
      </c>
      <c r="C82" s="28"/>
      <c r="D82" s="57"/>
      <c r="E82" s="57"/>
      <c r="F82" s="75"/>
      <c r="G82" s="75"/>
      <c r="H82" s="76"/>
      <c r="I82" s="76"/>
      <c r="J82" s="97"/>
      <c r="K82" s="98"/>
      <c r="L82" s="32"/>
    </row>
    <row r="83" spans="1:14" s="33" customFormat="1" ht="38.1" customHeight="1" x14ac:dyDescent="0.2">
      <c r="A83" s="29"/>
      <c r="B83" s="28" t="s">
        <v>85</v>
      </c>
      <c r="C83" s="28" t="s">
        <v>86</v>
      </c>
      <c r="D83" s="57" t="s">
        <v>87</v>
      </c>
      <c r="E83" s="57"/>
      <c r="F83" s="64">
        <f>11244</f>
        <v>11244</v>
      </c>
      <c r="G83" s="64"/>
      <c r="H83" s="99"/>
      <c r="I83" s="99"/>
      <c r="J83" s="64">
        <f t="shared" ref="J83:J88" si="2">F83+H83</f>
        <v>11244</v>
      </c>
      <c r="K83" s="67"/>
      <c r="M83" s="34"/>
    </row>
    <row r="84" spans="1:14" ht="23.85" customHeight="1" x14ac:dyDescent="0.2">
      <c r="A84" s="27"/>
      <c r="B84" s="35" t="s">
        <v>88</v>
      </c>
      <c r="C84" s="28" t="s">
        <v>86</v>
      </c>
      <c r="D84" s="88" t="s">
        <v>77</v>
      </c>
      <c r="E84" s="89"/>
      <c r="F84" s="67">
        <f>7639-118</f>
        <v>7521</v>
      </c>
      <c r="G84" s="68"/>
      <c r="H84" s="95"/>
      <c r="I84" s="96"/>
      <c r="J84" s="67">
        <f t="shared" si="2"/>
        <v>7521</v>
      </c>
      <c r="K84" s="90"/>
    </row>
    <row r="85" spans="1:14" ht="27.2" customHeight="1" x14ac:dyDescent="0.2">
      <c r="A85" s="27"/>
      <c r="B85" s="35" t="s">
        <v>89</v>
      </c>
      <c r="C85" s="28" t="s">
        <v>86</v>
      </c>
      <c r="D85" s="88" t="s">
        <v>90</v>
      </c>
      <c r="E85" s="89"/>
      <c r="F85" s="67">
        <v>256</v>
      </c>
      <c r="G85" s="68"/>
      <c r="H85" s="95"/>
      <c r="I85" s="96"/>
      <c r="J85" s="67">
        <f t="shared" si="2"/>
        <v>256</v>
      </c>
      <c r="K85" s="90"/>
    </row>
    <row r="86" spans="1:14" ht="27.2" customHeight="1" x14ac:dyDescent="0.2">
      <c r="A86" s="27"/>
      <c r="B86" s="35" t="s">
        <v>91</v>
      </c>
      <c r="C86" s="28" t="s">
        <v>86</v>
      </c>
      <c r="D86" s="88" t="s">
        <v>77</v>
      </c>
      <c r="E86" s="89"/>
      <c r="F86" s="67">
        <f>3803-80</f>
        <v>3723</v>
      </c>
      <c r="G86" s="68"/>
      <c r="H86" s="95"/>
      <c r="I86" s="96"/>
      <c r="J86" s="67">
        <f t="shared" si="2"/>
        <v>3723</v>
      </c>
      <c r="K86" s="90"/>
      <c r="N86" s="37"/>
    </row>
    <row r="87" spans="1:14" ht="22.7" customHeight="1" x14ac:dyDescent="0.2">
      <c r="A87" s="27"/>
      <c r="B87" s="35" t="s">
        <v>89</v>
      </c>
      <c r="C87" s="28" t="s">
        <v>86</v>
      </c>
      <c r="D87" s="88" t="s">
        <v>90</v>
      </c>
      <c r="E87" s="89"/>
      <c r="F87" s="67">
        <v>155</v>
      </c>
      <c r="G87" s="68"/>
      <c r="H87" s="95"/>
      <c r="I87" s="96"/>
      <c r="J87" s="67">
        <f t="shared" si="2"/>
        <v>155</v>
      </c>
      <c r="K87" s="90"/>
      <c r="N87" s="37"/>
    </row>
    <row r="88" spans="1:14" ht="31.35" customHeight="1" x14ac:dyDescent="0.2">
      <c r="A88" s="27"/>
      <c r="B88" s="28" t="s">
        <v>92</v>
      </c>
      <c r="C88" s="28" t="s">
        <v>93</v>
      </c>
      <c r="D88" s="88" t="s">
        <v>94</v>
      </c>
      <c r="E88" s="89"/>
      <c r="F88" s="67">
        <v>251</v>
      </c>
      <c r="G88" s="68"/>
      <c r="H88" s="62"/>
      <c r="I88" s="63"/>
      <c r="J88" s="67">
        <f t="shared" si="2"/>
        <v>251</v>
      </c>
      <c r="K88" s="90"/>
    </row>
    <row r="89" spans="1:14" ht="24.4" customHeight="1" x14ac:dyDescent="0.2">
      <c r="A89" s="27"/>
      <c r="B89" s="28" t="s">
        <v>95</v>
      </c>
      <c r="C89" s="28" t="s">
        <v>96</v>
      </c>
      <c r="D89" s="88" t="s">
        <v>94</v>
      </c>
      <c r="E89" s="89"/>
      <c r="F89" s="91">
        <v>24</v>
      </c>
      <c r="G89" s="92"/>
      <c r="H89" s="91">
        <v>36</v>
      </c>
      <c r="I89" s="92"/>
      <c r="J89" s="93">
        <f>F89+H89</f>
        <v>60</v>
      </c>
      <c r="K89" s="94"/>
      <c r="N89" s="37"/>
    </row>
    <row r="90" spans="1:14" ht="40.15" customHeight="1" x14ac:dyDescent="0.2">
      <c r="A90" s="38"/>
      <c r="B90" s="36" t="s">
        <v>97</v>
      </c>
      <c r="C90" s="36" t="s">
        <v>76</v>
      </c>
      <c r="D90" s="81" t="s">
        <v>98</v>
      </c>
      <c r="E90" s="82"/>
      <c r="F90" s="83">
        <v>2</v>
      </c>
      <c r="G90" s="84"/>
      <c r="H90" s="85"/>
      <c r="I90" s="86"/>
      <c r="J90" s="85">
        <f>F90+H90</f>
        <v>2</v>
      </c>
      <c r="K90" s="87"/>
      <c r="N90" s="37"/>
    </row>
    <row r="91" spans="1:14" ht="15.6" customHeight="1" x14ac:dyDescent="0.2">
      <c r="A91" s="39">
        <v>3</v>
      </c>
      <c r="B91" s="25" t="s">
        <v>99</v>
      </c>
      <c r="C91" s="28"/>
      <c r="D91" s="57"/>
      <c r="E91" s="57"/>
      <c r="F91" s="77"/>
      <c r="G91" s="77"/>
      <c r="H91" s="77"/>
      <c r="I91" s="77"/>
      <c r="J91" s="77"/>
      <c r="K91" s="79"/>
    </row>
    <row r="92" spans="1:14" s="33" customFormat="1" ht="33.4" customHeight="1" x14ac:dyDescent="0.2">
      <c r="A92" s="39"/>
      <c r="B92" s="28" t="s">
        <v>100</v>
      </c>
      <c r="C92" s="28" t="s">
        <v>96</v>
      </c>
      <c r="D92" s="57" t="s">
        <v>94</v>
      </c>
      <c r="E92" s="57"/>
      <c r="F92" s="77">
        <f>ROUND(D70/F83,2)</f>
        <v>53560.53</v>
      </c>
      <c r="G92" s="77"/>
      <c r="H92" s="78">
        <f>ROUND(F70/F83,2)</f>
        <v>9601.2800000000007</v>
      </c>
      <c r="I92" s="78"/>
      <c r="J92" s="77">
        <f>ROUND(F92+H92,2)</f>
        <v>63161.81</v>
      </c>
      <c r="K92" s="79"/>
      <c r="L92" s="80"/>
      <c r="M92" s="80"/>
    </row>
    <row r="93" spans="1:14" ht="36" customHeight="1" x14ac:dyDescent="0.2">
      <c r="A93" s="39"/>
      <c r="B93" s="28" t="s">
        <v>101</v>
      </c>
      <c r="C93" s="28" t="s">
        <v>86</v>
      </c>
      <c r="D93" s="57" t="s">
        <v>94</v>
      </c>
      <c r="E93" s="57"/>
      <c r="F93" s="64">
        <f>ROUND(F83/F79,0)</f>
        <v>8</v>
      </c>
      <c r="G93" s="64"/>
      <c r="H93" s="58"/>
      <c r="I93" s="58"/>
      <c r="J93" s="58">
        <f t="shared" ref="J93:J96" si="3">F93+H93</f>
        <v>8</v>
      </c>
      <c r="K93" s="65"/>
    </row>
    <row r="94" spans="1:14" ht="34.700000000000003" customHeight="1" x14ac:dyDescent="0.2">
      <c r="A94" s="39"/>
      <c r="B94" s="28" t="s">
        <v>102</v>
      </c>
      <c r="C94" s="28" t="s">
        <v>86</v>
      </c>
      <c r="D94" s="57" t="s">
        <v>94</v>
      </c>
      <c r="E94" s="57"/>
      <c r="F94" s="64">
        <f>ROUND(F83/F78,0)</f>
        <v>4</v>
      </c>
      <c r="G94" s="64"/>
      <c r="H94" s="58"/>
      <c r="I94" s="58"/>
      <c r="J94" s="58">
        <f t="shared" si="3"/>
        <v>4</v>
      </c>
      <c r="K94" s="65"/>
    </row>
    <row r="95" spans="1:14" ht="21.2" customHeight="1" x14ac:dyDescent="0.2">
      <c r="A95" s="39"/>
      <c r="B95" s="28" t="s">
        <v>103</v>
      </c>
      <c r="C95" s="28" t="s">
        <v>93</v>
      </c>
      <c r="D95" s="57" t="s">
        <v>94</v>
      </c>
      <c r="E95" s="57"/>
      <c r="F95" s="64">
        <f>F83*F88</f>
        <v>2822244</v>
      </c>
      <c r="G95" s="64"/>
      <c r="H95" s="58"/>
      <c r="I95" s="58"/>
      <c r="J95" s="58">
        <f t="shared" si="3"/>
        <v>2822244</v>
      </c>
      <c r="K95" s="65"/>
    </row>
    <row r="96" spans="1:14" ht="52.35" customHeight="1" x14ac:dyDescent="0.2">
      <c r="A96" s="40"/>
      <c r="B96" s="36" t="s">
        <v>104</v>
      </c>
      <c r="C96" s="36" t="s">
        <v>96</v>
      </c>
      <c r="D96" s="69" t="s">
        <v>94</v>
      </c>
      <c r="E96" s="69"/>
      <c r="F96" s="70">
        <v>136060.12</v>
      </c>
      <c r="G96" s="71"/>
      <c r="H96" s="72"/>
      <c r="I96" s="73"/>
      <c r="J96" s="72">
        <f t="shared" si="3"/>
        <v>136060.12</v>
      </c>
      <c r="K96" s="74"/>
    </row>
    <row r="97" spans="1:14" ht="21.75" customHeight="1" x14ac:dyDescent="0.2">
      <c r="A97" s="27">
        <v>4</v>
      </c>
      <c r="B97" s="25" t="s">
        <v>105</v>
      </c>
      <c r="C97" s="28"/>
      <c r="D97" s="57"/>
      <c r="E97" s="57"/>
      <c r="F97" s="75"/>
      <c r="G97" s="75"/>
      <c r="H97" s="76"/>
      <c r="I97" s="76"/>
      <c r="J97" s="75"/>
      <c r="K97" s="75"/>
    </row>
    <row r="98" spans="1:14" ht="41.45" customHeight="1" x14ac:dyDescent="0.2">
      <c r="A98" s="27"/>
      <c r="B98" s="28" t="s">
        <v>106</v>
      </c>
      <c r="C98" s="28" t="s">
        <v>107</v>
      </c>
      <c r="D98" s="57" t="s">
        <v>108</v>
      </c>
      <c r="E98" s="57"/>
      <c r="F98" s="58">
        <v>78</v>
      </c>
      <c r="G98" s="58"/>
      <c r="H98" s="64"/>
      <c r="I98" s="64"/>
      <c r="J98" s="58">
        <f t="shared" si="1"/>
        <v>78</v>
      </c>
      <c r="K98" s="58"/>
    </row>
    <row r="99" spans="1:14" ht="34.700000000000003" customHeight="1" x14ac:dyDescent="0.2">
      <c r="A99" s="27"/>
      <c r="B99" s="28" t="s">
        <v>109</v>
      </c>
      <c r="C99" s="28" t="s">
        <v>107</v>
      </c>
      <c r="D99" s="57" t="s">
        <v>108</v>
      </c>
      <c r="E99" s="57"/>
      <c r="F99" s="58">
        <v>89</v>
      </c>
      <c r="G99" s="58"/>
      <c r="H99" s="64"/>
      <c r="I99" s="64"/>
      <c r="J99" s="58">
        <f t="shared" si="1"/>
        <v>89</v>
      </c>
      <c r="K99" s="58"/>
    </row>
    <row r="100" spans="1:14" ht="52.35" customHeight="1" x14ac:dyDescent="0.2">
      <c r="A100" s="27"/>
      <c r="B100" s="28" t="s">
        <v>110</v>
      </c>
      <c r="C100" s="28" t="s">
        <v>107</v>
      </c>
      <c r="D100" s="57" t="s">
        <v>94</v>
      </c>
      <c r="E100" s="57"/>
      <c r="F100" s="58">
        <v>49</v>
      </c>
      <c r="G100" s="58"/>
      <c r="H100" s="64"/>
      <c r="I100" s="64"/>
      <c r="J100" s="58">
        <f t="shared" si="1"/>
        <v>49</v>
      </c>
      <c r="K100" s="58"/>
    </row>
    <row r="101" spans="1:14" ht="28.5" customHeight="1" x14ac:dyDescent="0.2">
      <c r="A101" s="27"/>
      <c r="B101" s="28" t="s">
        <v>111</v>
      </c>
      <c r="C101" s="28" t="s">
        <v>107</v>
      </c>
      <c r="D101" s="57" t="s">
        <v>108</v>
      </c>
      <c r="E101" s="57"/>
      <c r="F101" s="65">
        <v>70</v>
      </c>
      <c r="G101" s="66"/>
      <c r="H101" s="67"/>
      <c r="I101" s="68"/>
      <c r="J101" s="58">
        <f t="shared" si="1"/>
        <v>70</v>
      </c>
      <c r="K101" s="58"/>
    </row>
    <row r="102" spans="1:14" ht="41.45" customHeight="1" x14ac:dyDescent="0.2">
      <c r="A102" s="28"/>
      <c r="B102" s="28" t="s">
        <v>112</v>
      </c>
      <c r="C102" s="28" t="s">
        <v>107</v>
      </c>
      <c r="D102" s="57" t="s">
        <v>94</v>
      </c>
      <c r="E102" s="57"/>
      <c r="F102" s="58"/>
      <c r="G102" s="58"/>
      <c r="H102" s="59">
        <v>141.69999999999999</v>
      </c>
      <c r="I102" s="59"/>
      <c r="J102" s="59">
        <f t="shared" si="1"/>
        <v>141.69999999999999</v>
      </c>
      <c r="K102" s="59"/>
    </row>
    <row r="103" spans="1:14" ht="41.45" customHeight="1" x14ac:dyDescent="0.2">
      <c r="A103" s="27"/>
      <c r="B103" s="28" t="s">
        <v>113</v>
      </c>
      <c r="C103" s="28" t="s">
        <v>107</v>
      </c>
      <c r="D103" s="57" t="s">
        <v>94</v>
      </c>
      <c r="E103" s="57"/>
      <c r="F103" s="60">
        <v>97.8</v>
      </c>
      <c r="G103" s="61"/>
      <c r="H103" s="62"/>
      <c r="I103" s="63"/>
      <c r="J103" s="59">
        <f t="shared" si="1"/>
        <v>97.8</v>
      </c>
      <c r="K103" s="59"/>
    </row>
    <row r="104" spans="1:14" ht="22.7" customHeight="1" x14ac:dyDescent="0.25">
      <c r="A104" s="54" t="s">
        <v>114</v>
      </c>
      <c r="B104" s="54"/>
      <c r="C104" s="41"/>
      <c r="D104" s="41"/>
      <c r="E104" s="41"/>
      <c r="F104" s="41"/>
      <c r="G104" s="41"/>
      <c r="H104" s="41"/>
      <c r="I104" s="41"/>
      <c r="J104" s="41"/>
      <c r="K104" s="41"/>
      <c r="L104" s="42"/>
      <c r="M104" s="42"/>
      <c r="N104" s="42"/>
    </row>
    <row r="105" spans="1:14" ht="24.75" customHeight="1" x14ac:dyDescent="0.25">
      <c r="A105" s="43"/>
      <c r="B105" s="41"/>
      <c r="C105" s="41"/>
      <c r="D105" s="41"/>
      <c r="E105" s="44"/>
      <c r="F105" s="41"/>
      <c r="G105" s="41"/>
      <c r="H105" s="55" t="s">
        <v>115</v>
      </c>
      <c r="I105" s="55"/>
      <c r="J105" s="55"/>
      <c r="K105" s="55"/>
    </row>
    <row r="106" spans="1:14" ht="53.45" customHeight="1" x14ac:dyDescent="0.25">
      <c r="A106" s="54" t="s">
        <v>116</v>
      </c>
      <c r="B106" s="54"/>
      <c r="C106" s="41"/>
      <c r="D106" s="41"/>
      <c r="E106" s="45" t="s">
        <v>117</v>
      </c>
      <c r="F106" s="46"/>
      <c r="G106" s="46"/>
      <c r="H106" s="51" t="s">
        <v>118</v>
      </c>
      <c r="I106" s="52"/>
      <c r="J106" s="52"/>
      <c r="K106" s="52"/>
    </row>
    <row r="107" spans="1:14" s="47" customFormat="1" ht="27" customHeight="1" x14ac:dyDescent="0.25">
      <c r="A107" s="54" t="s">
        <v>119</v>
      </c>
      <c r="B107" s="54"/>
      <c r="C107" s="41"/>
      <c r="D107" s="41"/>
      <c r="E107" s="41"/>
      <c r="F107" s="41"/>
      <c r="G107" s="41"/>
      <c r="H107" s="56"/>
      <c r="I107" s="56"/>
      <c r="J107" s="56"/>
      <c r="K107" s="56"/>
    </row>
    <row r="108" spans="1:14" s="47" customFormat="1" ht="18" customHeight="1" x14ac:dyDescent="0.25">
      <c r="A108" s="43"/>
      <c r="B108" s="41"/>
      <c r="C108" s="41"/>
      <c r="D108" s="41"/>
      <c r="E108" s="44"/>
      <c r="F108" s="41"/>
      <c r="G108" s="41"/>
      <c r="H108" s="50" t="s">
        <v>120</v>
      </c>
      <c r="I108" s="50"/>
      <c r="J108" s="50"/>
      <c r="K108" s="50"/>
    </row>
    <row r="109" spans="1:14" s="47" customFormat="1" ht="48.2" customHeight="1" x14ac:dyDescent="0.2">
      <c r="A109" s="43" t="s">
        <v>121</v>
      </c>
      <c r="B109" s="41"/>
      <c r="C109" s="43"/>
      <c r="D109" s="41"/>
      <c r="E109" s="45" t="s">
        <v>117</v>
      </c>
      <c r="F109" s="45"/>
      <c r="G109" s="46"/>
      <c r="H109" s="51" t="s">
        <v>118</v>
      </c>
      <c r="I109" s="52"/>
      <c r="J109" s="52"/>
      <c r="K109" s="52"/>
    </row>
    <row r="110" spans="1:14" s="47" customFormat="1" ht="20.25" customHeight="1" x14ac:dyDescent="0.2">
      <c r="A110" s="48"/>
      <c r="B110" s="53" t="s">
        <v>122</v>
      </c>
      <c r="C110" s="53"/>
      <c r="D110" s="53"/>
      <c r="E110" s="48"/>
      <c r="F110" s="48"/>
      <c r="G110" s="48"/>
      <c r="H110" s="48"/>
      <c r="I110" s="48"/>
      <c r="J110" s="48"/>
      <c r="K110" s="48"/>
    </row>
    <row r="111" spans="1:14" s="47" customFormat="1" ht="20.25" customHeight="1" x14ac:dyDescent="0.2">
      <c r="A111" s="48"/>
      <c r="B111" s="49" t="s">
        <v>124</v>
      </c>
      <c r="C111" s="48"/>
      <c r="D111" s="48"/>
      <c r="E111" s="48"/>
      <c r="F111" s="48"/>
      <c r="G111" s="48"/>
      <c r="H111" s="48"/>
      <c r="I111" s="48"/>
      <c r="J111" s="48"/>
      <c r="K111" s="48"/>
    </row>
    <row r="112" spans="1:14" s="47" customFormat="1" ht="34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6" spans="4:5" x14ac:dyDescent="0.2">
      <c r="D116" s="16"/>
    </row>
    <row r="117" spans="4:5" x14ac:dyDescent="0.2">
      <c r="D117" s="12"/>
      <c r="E117" s="12"/>
    </row>
  </sheetData>
  <mergeCells count="246">
    <mergeCell ref="G2:K2"/>
    <mergeCell ref="G3:K3"/>
    <mergeCell ref="A4:K4"/>
    <mergeCell ref="B5:F5"/>
    <mergeCell ref="G5:K5"/>
    <mergeCell ref="B6:F6"/>
    <mergeCell ref="G6:K6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35:K35"/>
    <mergeCell ref="A36:K36"/>
    <mergeCell ref="A37:K37"/>
    <mergeCell ref="A38:K38"/>
    <mergeCell ref="B40:H40"/>
    <mergeCell ref="B41:H41"/>
    <mergeCell ref="A29:K29"/>
    <mergeCell ref="A30:K30"/>
    <mergeCell ref="A31:K31"/>
    <mergeCell ref="A32:K32"/>
    <mergeCell ref="A33:K33"/>
    <mergeCell ref="A34:K34"/>
    <mergeCell ref="B51:H51"/>
    <mergeCell ref="B52:H52"/>
    <mergeCell ref="B53:H53"/>
    <mergeCell ref="B54:H54"/>
    <mergeCell ref="A56:H56"/>
    <mergeCell ref="A57:I57"/>
    <mergeCell ref="B42:H42"/>
    <mergeCell ref="B43:H43"/>
    <mergeCell ref="A45:K45"/>
    <mergeCell ref="A47:K47"/>
    <mergeCell ref="B49:H49"/>
    <mergeCell ref="B50:H50"/>
    <mergeCell ref="B60:C60"/>
    <mergeCell ref="D60:E60"/>
    <mergeCell ref="F60:G60"/>
    <mergeCell ref="H60:I60"/>
    <mergeCell ref="B61:C61"/>
    <mergeCell ref="D61:E61"/>
    <mergeCell ref="F61:G61"/>
    <mergeCell ref="H61:I61"/>
    <mergeCell ref="B58:C58"/>
    <mergeCell ref="D58:E58"/>
    <mergeCell ref="F58:G58"/>
    <mergeCell ref="H58:I58"/>
    <mergeCell ref="B59:C59"/>
    <mergeCell ref="D59:E59"/>
    <mergeCell ref="F59:G59"/>
    <mergeCell ref="H59:I59"/>
    <mergeCell ref="S62:T62"/>
    <mergeCell ref="A63:C63"/>
    <mergeCell ref="D63:E63"/>
    <mergeCell ref="F63:G63"/>
    <mergeCell ref="H63:I63"/>
    <mergeCell ref="O63:P63"/>
    <mergeCell ref="Q63:R63"/>
    <mergeCell ref="S63:T63"/>
    <mergeCell ref="B62:C62"/>
    <mergeCell ref="D62:E62"/>
    <mergeCell ref="F62:G62"/>
    <mergeCell ref="H62:I62"/>
    <mergeCell ref="O62:P62"/>
    <mergeCell ref="Q62:R62"/>
    <mergeCell ref="A66:I66"/>
    <mergeCell ref="P66:T66"/>
    <mergeCell ref="A67:C67"/>
    <mergeCell ref="D67:E67"/>
    <mergeCell ref="F67:G67"/>
    <mergeCell ref="H67:I67"/>
    <mergeCell ref="P67:T67"/>
    <mergeCell ref="O64:P64"/>
    <mergeCell ref="Q64:R64"/>
    <mergeCell ref="S64:T64"/>
    <mergeCell ref="A65:H65"/>
    <mergeCell ref="O65:P65"/>
    <mergeCell ref="Q65:R65"/>
    <mergeCell ref="S65:T65"/>
    <mergeCell ref="A70:C70"/>
    <mergeCell ref="D70:E70"/>
    <mergeCell ref="F70:G70"/>
    <mergeCell ref="H70:I70"/>
    <mergeCell ref="A72:H72"/>
    <mergeCell ref="D73:E73"/>
    <mergeCell ref="F73:G73"/>
    <mergeCell ref="H73:I73"/>
    <mergeCell ref="A68:C68"/>
    <mergeCell ref="D68:E68"/>
    <mergeCell ref="F68:G68"/>
    <mergeCell ref="H68:I68"/>
    <mergeCell ref="A69:C69"/>
    <mergeCell ref="D69:E69"/>
    <mergeCell ref="F69:G69"/>
    <mergeCell ref="H69:I69"/>
    <mergeCell ref="D76:E76"/>
    <mergeCell ref="F76:G76"/>
    <mergeCell ref="H76:I76"/>
    <mergeCell ref="J76:K76"/>
    <mergeCell ref="D77:E77"/>
    <mergeCell ref="F77:G77"/>
    <mergeCell ref="H77:I77"/>
    <mergeCell ref="J77:K77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L92:M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H108:K108"/>
    <mergeCell ref="H109:K109"/>
    <mergeCell ref="B110:D110"/>
    <mergeCell ref="A104:B104"/>
    <mergeCell ref="H105:K105"/>
    <mergeCell ref="A106:B106"/>
    <mergeCell ref="H106:K106"/>
    <mergeCell ref="A107:B107"/>
    <mergeCell ref="H107:K107"/>
  </mergeCells>
  <pageMargins left="0.62992125984251968" right="0.23622047244094491" top="0.35433070866141736" bottom="0.15748031496062992" header="0.31496062992125984" footer="0.31496062992125984"/>
  <pageSetup paperSize="9" scale="64" fitToHeight="5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</vt:lpstr>
      <vt:lpstr>'0611010'!Область_друку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2025-04-16T10:13:03Z</dcterms:created>
  <dcterms:modified xsi:type="dcterms:W3CDTF">2025-04-17T09:30:21Z</dcterms:modified>
</cp:coreProperties>
</file>