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5\квітень\1604\Освіта паспорта\"/>
    </mc:Choice>
  </mc:AlternateContent>
  <bookViews>
    <workbookView xWindow="435" yWindow="75" windowWidth="25245" windowHeight="9870"/>
  </bookViews>
  <sheets>
    <sheet name="0611091" sheetId="1" r:id="rId1"/>
  </sheets>
  <externalReferences>
    <externalReference r:id="rId2"/>
  </externalReferences>
  <definedNames>
    <definedName name="_xlnm.Print_Area" localSheetId="0">'0611091'!$A$1:$L$108</definedName>
  </definedNames>
  <calcPr calcId="152511"/>
</workbook>
</file>

<file path=xl/calcChain.xml><?xml version="1.0" encoding="utf-8"?>
<calcChain xmlns="http://schemas.openxmlformats.org/spreadsheetml/2006/main">
  <c r="J100" i="1" l="1"/>
  <c r="J99" i="1"/>
  <c r="J98" i="1"/>
  <c r="H97" i="1"/>
  <c r="F97" i="1"/>
  <c r="H96" i="1"/>
  <c r="F96" i="1"/>
  <c r="J93" i="1"/>
  <c r="J92" i="1"/>
  <c r="H91" i="1"/>
  <c r="F91" i="1"/>
  <c r="F90" i="1"/>
  <c r="J90" i="1" s="1"/>
  <c r="H89" i="1"/>
  <c r="J87" i="1"/>
  <c r="J86" i="1"/>
  <c r="J85" i="1"/>
  <c r="J84" i="1"/>
  <c r="J83" i="1"/>
  <c r="J82" i="1"/>
  <c r="J97" i="1" s="1"/>
  <c r="J81" i="1"/>
  <c r="J80" i="1"/>
  <c r="J79" i="1"/>
  <c r="J78" i="1"/>
  <c r="J76" i="1"/>
  <c r="J75" i="1"/>
  <c r="H74" i="1"/>
  <c r="J74" i="1" s="1"/>
  <c r="J73" i="1"/>
  <c r="J72" i="1"/>
  <c r="J71" i="1"/>
  <c r="J70" i="1"/>
  <c r="J69" i="1"/>
  <c r="D56" i="1"/>
  <c r="D62" i="1" s="1"/>
  <c r="F55" i="1"/>
  <c r="H55" i="1" s="1"/>
  <c r="H54" i="1"/>
  <c r="H53" i="1"/>
  <c r="D52" i="1"/>
  <c r="H52" i="1" s="1"/>
  <c r="J91" i="1" l="1"/>
  <c r="J96" i="1"/>
  <c r="F56" i="1"/>
  <c r="F62" i="1" s="1"/>
  <c r="F63" i="1" s="1"/>
  <c r="H56" i="1"/>
  <c r="D63" i="1"/>
  <c r="H62" i="1"/>
  <c r="H63" i="1" s="1"/>
  <c r="F89" i="1"/>
  <c r="J89" i="1" s="1"/>
</calcChain>
</file>

<file path=xl/sharedStrings.xml><?xml version="1.0" encoding="utf-8"?>
<sst xmlns="http://schemas.openxmlformats.org/spreadsheetml/2006/main" count="184" uniqueCount="123">
  <si>
    <t>ЗАТВЕРДЖЕНО
Наказ Міністерства фінансів України
26 серпня 2014 року № 836
(у редакції наказу Міністерства фінансів України
від 01 листопада 2022 року № 359)</t>
  </si>
  <si>
    <t>ПАСПОРТ
бюджетної програми місцевого бюджету на 2025 рік</t>
  </si>
  <si>
    <r>
      <rPr>
        <vertAlign val="superscript"/>
        <sz val="12"/>
        <rFont val="Times New Roman"/>
        <family val="1"/>
        <charset val="204"/>
      </rPr>
      <t xml:space="preserve">1.  </t>
    </r>
    <r>
      <rPr>
        <u/>
        <sz val="12"/>
        <rFont val="Times New Roman"/>
        <family val="1"/>
        <charset val="204"/>
      </rPr>
      <t xml:space="preserve">0600000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</si>
  <si>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  
</t>
    </r>
    <r>
      <rPr>
        <sz val="12"/>
        <rFont val="Times New Roman"/>
        <family val="1"/>
        <charset val="204"/>
      </rPr>
      <t>(найменування головного розпорядника коштів місцевого бюджету)</t>
    </r>
  </si>
  <si>
    <r>
      <t>_</t>
    </r>
    <r>
      <rPr>
        <u/>
        <sz val="12"/>
        <rFont val="Times New Roman"/>
        <family val="1"/>
        <charset val="204"/>
      </rPr>
      <t>02146920</t>
    </r>
    <r>
      <rPr>
        <sz val="12"/>
        <rFont val="Times New Roman"/>
        <family val="1"/>
        <charset val="204"/>
      </rPr>
      <t xml:space="preserve">
(код за ЄДРПОУ)</t>
    </r>
  </si>
  <si>
    <r>
      <rPr>
        <vertAlign val="superscript"/>
        <sz val="12"/>
        <rFont val="Times New Roman"/>
        <family val="1"/>
        <charset val="204"/>
      </rPr>
      <t xml:space="preserve">2. </t>
    </r>
    <r>
      <rPr>
        <u/>
        <sz val="12"/>
        <rFont val="Times New Roman"/>
        <family val="1"/>
        <charset val="204"/>
      </rPr>
      <t xml:space="preserve">0610000     
</t>
    </r>
    <r>
      <rPr>
        <sz val="12"/>
        <rFont val="Times New Roman"/>
        <family val="1"/>
        <charset val="204"/>
      </rPr>
      <t>(код Програмної класифікації видатків
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</si>
  <si>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
</t>
    </r>
    <r>
      <rPr>
        <sz val="12"/>
        <rFont val="Times New Roman"/>
        <family val="1"/>
        <charset val="204"/>
      </rPr>
      <t>(найменування відповідального виконавця коштів місцевого бюджету)</t>
    </r>
  </si>
  <si>
    <r>
      <rPr>
        <sz val="12"/>
        <rFont val="Times New Roman"/>
        <family val="1"/>
        <charset val="204"/>
      </rPr>
      <t>_</t>
    </r>
    <r>
      <rPr>
        <u/>
        <sz val="12"/>
        <rFont val="Times New Roman"/>
        <family val="1"/>
        <charset val="204"/>
      </rPr>
      <t xml:space="preserve">02146920    
</t>
    </r>
    <r>
      <rPr>
        <sz val="12"/>
        <rFont val="Times New Roman"/>
        <family val="1"/>
        <charset val="204"/>
      </rPr>
      <t>(код за ЄДРПОУ)</t>
    </r>
  </si>
  <si>
    <r>
      <t xml:space="preserve">3. </t>
    </r>
    <r>
      <rPr>
        <u/>
        <sz val="12"/>
        <rFont val="Times New Roman"/>
        <family val="1"/>
        <charset val="204"/>
      </rPr>
      <t xml:space="preserve">0611091    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</si>
  <si>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  1091         
</t>
    </r>
    <r>
      <rPr>
        <sz val="12"/>
        <rFont val="Times New Roman"/>
        <family val="1"/>
        <charset val="204"/>
      </rPr>
      <t>(код Типової програмної класифікації видатків
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</si>
  <si>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    0930           
</t>
    </r>
    <r>
      <rPr>
        <sz val="12"/>
        <rFont val="Times New Roman"/>
        <family val="1"/>
        <charset val="204"/>
      </rPr>
      <t>(код Функціональної класифікації видатків та кредитування бюджету)</t>
    </r>
  </si>
  <si>
    <t>Підготовка кадрів закладами професійної (професійно-технічної) освіти та іншими закладами освіти за рахунок коштів місцевого бюджету</t>
  </si>
  <si>
    <r>
      <rPr>
        <u/>
        <sz val="12"/>
        <rFont val="Times New Roman"/>
        <family val="1"/>
        <charset val="204"/>
      </rPr>
      <t xml:space="preserve">2256400000
</t>
    </r>
    <r>
      <rPr>
        <sz val="12"/>
        <rFont val="Times New Roman"/>
        <family val="1"/>
        <charset val="204"/>
      </rPr>
      <t>(код бюджету)</t>
    </r>
  </si>
  <si>
    <r>
      <t xml:space="preserve">
4. Обсяг бюджетних призначень / бюджетних асигнувань — 198 141 546,70 гривень, у тому числі загального фонду — 161 455 138,02 гривень та спеціального фонду — 36 686 408,68 гривень.
</t>
    </r>
    <r>
      <rPr>
        <sz val="12"/>
        <rFont val="Times New Roman"/>
        <family val="1"/>
      </rPr>
      <t/>
    </r>
  </si>
  <si>
    <t>5. Підстави для виконання бюджетної програми:</t>
  </si>
  <si>
    <t>Конституція України  від 28.06.1996 року № 254 к/96-ВР (із змінами і доповненнями)</t>
  </si>
  <si>
    <t>Бюджетний кодекс України від 08.07.2010 року № 2456-VІ   (із змінами і доповненнями)</t>
  </si>
  <si>
    <t>Закон України від 26.04.2001 року № 2402-III "Про охорону дитинства" (із змінами і доповненнями)</t>
  </si>
  <si>
    <t>Закон України  від 05.09.2017 року № 2145- VІІI  “Про освіту” (із змінами і доповненнями)</t>
  </si>
  <si>
    <t>Закон України від 10.02.1998 року № 103/98-ВР “Про професійну (професійно-технічну освіту)” (із змінами та доповненнями),</t>
  </si>
  <si>
    <t xml:space="preserve">Закон України від 19.11.2024 року № 4059-IX  "Про Державний бюджет України на 2025 рік" </t>
  </si>
  <si>
    <t>Указ Президента України від 24.02.2022 року № 64/2022 «Про введення воєнного стану в Україні» (із змінами і доповненнями)</t>
  </si>
  <si>
    <t>Наказ Міністерства фінансів України від 26.08.2014 року № 836  “Про деякі питання запровадження програмно-цільового  методу складання та виконання місцевих бюджетів”  (із змінами і доповненнями)</t>
  </si>
  <si>
    <t>Наказ Міністерства фінансів України  від 20.09.2017 року № 793  "Про затвердження складових Програмної класифікації видатків та кредитування місцевого бюджету"  (із змінами і доповненнями)</t>
  </si>
  <si>
    <t>Наказ Міністерства фінансів України  від 26.09.2005 року № 557  "Про впорядкування умов оплати праці та затвердження схем тарифних розрядів працівників навчальних закладів, установ освіти та наукових установ"  (із змінами і доповненнями)</t>
  </si>
  <si>
    <t>Наказ Міністерства фінансів України від 15.04.1993 року  № 102  "Про затвердження Інструкції про порядок обчислення заробітної плати працівників освіти "  (із змінами і доповненнями)</t>
  </si>
  <si>
    <t>Наказ Міністерства освіти і науки України  від 16.04.2024 року № 521  "Про затвердження Типового переліку результативних показників бюджетних програм місцевих бюджетів у галузі «Освіта»"  (із змінами і доповненнями)</t>
  </si>
  <si>
    <t>Постанова Кабінету Міністрів України від 28.12.2016 року  № 1047  «Про розміри стипендій у державних та комунальних закладах освіти, наукових установах»  (із змінами і доповненнями)</t>
  </si>
  <si>
    <t>Постанова Кабінету Міністрів України від 12.07.2004 року  № 882  «Питання стипендіального забезпечення»  (із змінами і доповненнями)</t>
  </si>
  <si>
    <t>Постанова Кабінету Міністрів України  від 30.08.2002 року  №1298  “Про оплату праці працівників на основі Єдиної тарифної сітки розрядів і коефіцієнтів з оплати праці працівників установ, закладів та організацій окремих галузей бюджетної сфери" (із змінами і доповненнями)</t>
  </si>
  <si>
    <t>Постанова Кабінету Міністрів України від 14.12.2016 року № 974 “Про внесення зміни у додаток 2 до постанови Кабінету Міністрів України  від 30 серпня 2002 р. № 1298”</t>
  </si>
  <si>
    <t>Постанова Кабінету Міністрів України  від 28.12.2021 року  № 1391 “Деякі питання встановлення підвищень посадових окладів (ставок заробітної плати) та доплат за окремі види педагогічної діяльності у державних і комунальних закладах та установах освіти" (із змінами і доповненнями)</t>
  </si>
  <si>
    <t>Постанова Кабінету Міністрів України від 05.04.1994 року № 226  "Про поліпшення виховання, навчання, соціального захисту та  матеріального забезпечення дітей-сиріт і дітей, позбавлених батьківського піклування" (із змінами і доповненнями)</t>
  </si>
  <si>
    <t>Постанова Кабінету Міністрів України від 24.03.2021 року  № 305 "Про затвердження норм та Порядку організації харчування у закладах освіти та дитячих закладах оздоровлення та відпочинку" (із змінами і доповненнями)</t>
  </si>
  <si>
    <t>Постанова Кабінету Міністрів України від 10.07.2019 року № 636 "Порядок організації інклюзивного навчання у закладах професійної (професійно-технічної) освіти" (із змінами і доповненнями)</t>
  </si>
  <si>
    <t>Постанова Кабінету Міністрів України від 09.12.2020 року № 1289 "Про затвердження Порядку забезпечення допоміжними засобами для навчання осіб з особливими освітніми потребами у закладах освіти" (із змінами і доповненнями)</t>
  </si>
  <si>
    <t>Рішення сесії Хмельницької міської ради від 15.12.2021 року № 50  "Про затвердження Програми розвитку освіти Хмельницької міської територіальної громади на 2022-2026 роки" (зі змінами)</t>
  </si>
  <si>
    <t>Рішення сесії Хмельницької міської ради від 11.12.2024 року № 9 "Про бюджет Хмельницької міської територіальної громади на 2025 рік"</t>
  </si>
  <si>
    <t>Рішення сесії Хмельницької міської ради від 27.03.2025 року № 6 "Про внесення змін до бюджету Хмельницької міської територіальної громади на 2025 рік"</t>
  </si>
  <si>
    <t>6. Цілі державної політики, на досягнення яких спрямована реалізація бюджетної програми:</t>
  </si>
  <si>
    <t>№ з/п</t>
  </si>
  <si>
    <t>Ціль державної політики</t>
  </si>
  <si>
    <t>Забезпечення громадян України, у тому числі особам з особливими освітніми потребами, а також іноземцям та особам без громадянства, що перебувають в Україні на законних підставах, права на здобуття професійної ( професійно-технічної) освіти відповідно до їх покликань, інтересів і здібностей, перепідготовку та підвищення кваліфікації.</t>
  </si>
  <si>
    <t>Задоволення потреб економіки країни у кваліфікованих і конкурентоспроможних на ринку праці робітниках.</t>
  </si>
  <si>
    <t>Забезпечення необхідних умов функціонування і розвитку установ професійної (професійно-технічної) та закладів професійної (професійно-технічної) освіти різних форм власності та підпорядкування.</t>
  </si>
  <si>
    <t>Сприяння в реалізації державної політики зайнятості населення.</t>
  </si>
  <si>
    <r>
      <t>7. Мета бюджетної програми:</t>
    </r>
    <r>
      <rPr>
        <u/>
        <sz val="12"/>
        <rFont val="Times New Roman"/>
        <family val="1"/>
        <charset val="204"/>
      </rPr>
      <t> Створення  умов для надання професійної ( професійно-технічної) освіти та інших закладах освіти відповідно до потреб ринку праці</t>
    </r>
  </si>
  <si>
    <t> 8.Завдання бюджетної програми:</t>
  </si>
  <si>
    <t>Завдання</t>
  </si>
  <si>
    <t>Формування і розвиток компетентності та професіоналізму особи, необхідних для професійної діяльності за певною професією у відповідній галузі, забезпечення її конкурентоздатності на ринку праці та мобільності, перспектив її кар’єрного зростання впродовж життя , виховання загальної та професійної культури.</t>
  </si>
  <si>
    <t>Забезпечення рівних можливостей на отримання послуг жінками та чоловіками у сфері професійної ( професійно-технічної) освіти відповідно до потреб ринку праці.</t>
  </si>
  <si>
    <t xml:space="preserve">9. Напрями використання бюджетних коштів: </t>
  </si>
  <si>
    <t>(грн)</t>
  </si>
  <si>
    <t>Напрями використання бюджетних коштів</t>
  </si>
  <si>
    <t>Загальний фонд</t>
  </si>
  <si>
    <t>Спеціальний фонд</t>
  </si>
  <si>
    <t>Усього</t>
  </si>
  <si>
    <t>Підготовка кадрів закладами професійної (професійно-технічної) освіти</t>
  </si>
  <si>
    <t>Організація харчування в закладах</t>
  </si>
  <si>
    <t>Придбання предметів та обладнання довгострокового користування</t>
  </si>
  <si>
    <t xml:space="preserve">Проведення капітальних ремонтів </t>
  </si>
  <si>
    <t>УСЬОГО</t>
  </si>
  <si>
    <t xml:space="preserve">10. Перелік місцевих / регіональних програм, що виконуються у складі бюджетної програми: </t>
  </si>
  <si>
    <t>Найменування місцевої / регіональної програми</t>
  </si>
  <si>
    <t>Програма розвитку освіти Хмельницької міської територіальної громади 
на 2022-2026 роки (зі змінами)</t>
  </si>
  <si>
    <t>11. Результативні показники бюджетної програми:</t>
  </si>
  <si>
    <t>Показник</t>
  </si>
  <si>
    <t>Одиниця вим.</t>
  </si>
  <si>
    <t>Джерело інформації</t>
  </si>
  <si>
    <t>затрат</t>
  </si>
  <si>
    <t>Кількість закладів</t>
  </si>
  <si>
    <t>од.</t>
  </si>
  <si>
    <t>Мережа</t>
  </si>
  <si>
    <t>Усього середньорічне число ставок/штатних одиниць у тому числі:</t>
  </si>
  <si>
    <t>Штатний розпис, тарифікація</t>
  </si>
  <si>
    <t>педагогічного персоналу</t>
  </si>
  <si>
    <t>адмінперсоналу (за умовами оплати віднесених до педагогічного персоналу)</t>
  </si>
  <si>
    <t>майстрів виробничого навчання</t>
  </si>
  <si>
    <t>спеціалістів</t>
  </si>
  <si>
    <t>робітників</t>
  </si>
  <si>
    <t>Обсяг видатків за рахунок додаткової дотації, щодо компенсації оплати комунальних послуг, спожитих у будівлях (приміщеннях), в яких розміщено внутрішньо переміщених осіб на безоплатній основі у період воєнного стану</t>
  </si>
  <si>
    <t>грн</t>
  </si>
  <si>
    <t>Рішення сесії від 27.03.25 року № 6</t>
  </si>
  <si>
    <t>продукту</t>
  </si>
  <si>
    <t>Кількість учнів</t>
  </si>
  <si>
    <t>осіб</t>
  </si>
  <si>
    <t>Кількість учнів за професіями загальнодержавного значення</t>
  </si>
  <si>
    <t>Кількість пільгових категорій учнів</t>
  </si>
  <si>
    <t>Кількість випускників</t>
  </si>
  <si>
    <t xml:space="preserve">Звітність </t>
  </si>
  <si>
    <t xml:space="preserve">Кількість працевлаштованих випускників </t>
  </si>
  <si>
    <t>Кількість учнів, які отримують стипендію</t>
  </si>
  <si>
    <t>Кількість закладів, в яких буде проведений капітальний ремонт</t>
  </si>
  <si>
    <t xml:space="preserve">Кількість закладів, в яких будуть проведені поточні ремонти </t>
  </si>
  <si>
    <t>Кількість закладів, у будівлях (приміщеннях)  яких розміщено внутрішньо переміщені особи на безоплатній основі у період воєнного стану</t>
  </si>
  <si>
    <t>Кількість внутрішньо переміщених осіб, які розміщено в будівлях (приміщеннях) закладів</t>
  </si>
  <si>
    <t>ефективності</t>
  </si>
  <si>
    <t xml:space="preserve">Середні витрати на одного учня </t>
  </si>
  <si>
    <t>Розрахунок</t>
  </si>
  <si>
    <t xml:space="preserve">Середні витрати додаткової дотації, на одну внутрішньо переміщену особу </t>
  </si>
  <si>
    <t>Кількість учнів на одного  педагогічного працівника</t>
  </si>
  <si>
    <t xml:space="preserve">Середні витрати на проведення капітального ремонту одного закладу професійної (професійно-технічної) освіти </t>
  </si>
  <si>
    <t xml:space="preserve">Середні витрати на проведення поточних ремонтів одного закладу загальної середньої освіти </t>
  </si>
  <si>
    <t>якості</t>
  </si>
  <si>
    <t>Відсоток учнів, які отримали відповідний документ про освіту</t>
  </si>
  <si>
    <t>%</t>
  </si>
  <si>
    <t>Звітність</t>
  </si>
  <si>
    <t>Відсоток учнів, які отримують стипендію</t>
  </si>
  <si>
    <t>Відсоток працевлаштованих випускників</t>
  </si>
  <si>
    <t>Динаміка росту власних надходжень в порівнянні з минулим роком</t>
  </si>
  <si>
    <t xml:space="preserve">Відсоток захищених статей загального фонду видатків </t>
  </si>
  <si>
    <t xml:space="preserve">Динаміка державного замовлення </t>
  </si>
  <si>
    <t xml:space="preserve">В.о. директора Департаменту освіти та науки   </t>
  </si>
  <si>
    <t>Олександр ХМЕЛІВСЬКИЙ</t>
  </si>
  <si>
    <t xml:space="preserve">ПОГОДЖЕНО:
Фінансове управління 
Хмельницької міської ради                                               </t>
  </si>
  <si>
    <r>
      <rPr>
        <sz val="12"/>
        <rFont val="Times New Roman"/>
        <family val="1"/>
      </rPr>
      <t>(підпис)</t>
    </r>
  </si>
  <si>
    <t>(Власне ім'я, ПРІЗВИЩЕ)</t>
  </si>
  <si>
    <t xml:space="preserve">
Начальник фінансового управління                                                      </t>
  </si>
  <si>
    <t>            Сергій ЯМЧУК                  </t>
  </si>
  <si>
    <t>Дата погодження
М.П.</t>
  </si>
  <si>
    <t>Оксана Лісоводська_______________</t>
  </si>
  <si>
    <r>
      <t xml:space="preserve">ЗАТВЕРДЖЕНО
Наказ / розпорядчий документ
</t>
    </r>
    <r>
      <rPr>
        <u/>
        <sz val="12"/>
        <rFont val="Times New Roman"/>
        <family val="1"/>
        <charset val="204"/>
      </rPr>
      <t xml:space="preserve">Департаменту освіти та науки </t>
    </r>
    <r>
      <rPr>
        <sz val="12"/>
        <rFont val="Times New Roman"/>
        <family val="1"/>
        <charset val="204"/>
      </rPr>
      <t xml:space="preserve">
</t>
    </r>
    <r>
      <rPr>
        <sz val="8"/>
        <rFont val="Times New Roman"/>
        <family val="1"/>
        <charset val="204"/>
      </rPr>
      <t xml:space="preserve">(найменування головного розпорядника  </t>
    </r>
    <r>
      <rPr>
        <sz val="12"/>
        <rFont val="Times New Roman"/>
        <family val="1"/>
        <charset val="204"/>
      </rPr>
      <t xml:space="preserve">                                                                                                  </t>
    </r>
    <r>
      <rPr>
        <u/>
        <sz val="12"/>
        <rFont val="Times New Roman"/>
        <family val="1"/>
        <charset val="204"/>
      </rPr>
      <t>Хмельницької  міської ради</t>
    </r>
    <r>
      <rPr>
        <sz val="12"/>
        <rFont val="Times New Roman"/>
        <family val="1"/>
        <charset val="204"/>
      </rPr>
      <t xml:space="preserve">
 </t>
    </r>
    <r>
      <rPr>
        <sz val="8"/>
        <rFont val="Times New Roman"/>
        <family val="1"/>
        <charset val="204"/>
      </rPr>
      <t xml:space="preserve"> коштів місцевого бюджету)</t>
    </r>
    <r>
      <rPr>
        <sz val="12"/>
        <rFont val="Times New Roman"/>
        <family val="1"/>
        <charset val="204"/>
      </rPr>
      <t xml:space="preserve">
14 квітня 2025 року № 66</t>
    </r>
  </si>
  <si>
    <t>Ярослава Балабась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</si>
</sst>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₴_-;\-* #,##0.00\ _₴_-;_-* &quot;-&quot;??\ _₴_-;_-@_-"/>
    <numFmt numFmtId="164" formatCode="_-* #,##0.00\ _₽_-;\-* #,##0.00\ _₽_-;_-* &quot;-&quot;??\ _₽_-;_-@_-"/>
    <numFmt numFmtId="165" formatCode="#,##0.00\ _₴"/>
    <numFmt numFmtId="166" formatCode="#,##0\ _₴"/>
    <numFmt numFmtId="167" formatCode="0.0"/>
  </numFmts>
  <fonts count="28" x14ac:knownFonts="1">
    <font>
      <sz val="10"/>
      <color rgb="FF000000"/>
      <name val="Times New Roman"/>
      <family val="1"/>
      <charset val="204"/>
    </font>
    <font>
      <sz val="10"/>
      <color theme="1"/>
      <name val="Times New Roman"/>
      <family val="2"/>
      <charset val="204"/>
    </font>
    <font>
      <sz val="10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u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3.5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</font>
    <font>
      <sz val="10"/>
      <color rgb="FFFF0000"/>
      <name val="Times New Roman"/>
      <family val="1"/>
      <charset val="204"/>
    </font>
    <font>
      <u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0"/>
      <name val="Times New Roman"/>
      <family val="1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color indexed="8"/>
      <name val="Calibri"/>
      <family val="2"/>
      <charset val="204"/>
    </font>
    <font>
      <sz val="10"/>
      <name val="Helv"/>
      <charset val="204"/>
    </font>
  </fonts>
  <fills count="1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6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36">
    <xf numFmtId="0" fontId="0" fillId="0" borderId="0"/>
    <xf numFmtId="0" fontId="2" fillId="0" borderId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6" borderId="0" applyNumberFormat="0" applyBorder="0" applyAlignment="0" applyProtection="0"/>
    <xf numFmtId="0" fontId="18" fillId="9" borderId="0" applyNumberFormat="0" applyBorder="0" applyAlignment="0" applyProtection="0"/>
    <xf numFmtId="0" fontId="18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20" fillId="0" borderId="0"/>
    <xf numFmtId="0" fontId="21" fillId="0" borderId="12" applyNumberFormat="0" applyFill="0" applyAlignment="0" applyProtection="0"/>
    <xf numFmtId="0" fontId="22" fillId="0" borderId="13" applyNumberFormat="0" applyFill="0" applyAlignment="0" applyProtection="0"/>
    <xf numFmtId="0" fontId="23" fillId="0" borderId="14" applyNumberFormat="0" applyFill="0" applyAlignment="0" applyProtection="0"/>
    <xf numFmtId="0" fontId="23" fillId="0" borderId="0" applyNumberFormat="0" applyFill="0" applyBorder="0" applyAlignment="0" applyProtection="0"/>
    <xf numFmtId="0" fontId="24" fillId="0" borderId="0"/>
    <xf numFmtId="0" fontId="20" fillId="0" borderId="0"/>
    <xf numFmtId="0" fontId="2" fillId="0" borderId="0"/>
    <xf numFmtId="0" fontId="24" fillId="0" borderId="0"/>
    <xf numFmtId="0" fontId="20" fillId="0" borderId="0"/>
    <xf numFmtId="0" fontId="25" fillId="0" borderId="0"/>
    <xf numFmtId="0" fontId="26" fillId="0" borderId="0"/>
    <xf numFmtId="0" fontId="1" fillId="0" borderId="0"/>
    <xf numFmtId="0" fontId="18" fillId="17" borderId="15" applyNumberFormat="0" applyFont="0" applyAlignment="0" applyProtection="0"/>
    <xf numFmtId="0" fontId="27" fillId="0" borderId="0"/>
    <xf numFmtId="43" fontId="2" fillId="0" borderId="0" applyFont="0" applyFill="0" applyBorder="0" applyAlignment="0" applyProtection="0"/>
  </cellStyleXfs>
  <cellXfs count="129">
    <xf numFmtId="0" fontId="0" fillId="0" borderId="0" xfId="0"/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 wrapText="1"/>
    </xf>
    <xf numFmtId="3" fontId="9" fillId="0" borderId="3" xfId="0" applyNumberFormat="1" applyFont="1" applyFill="1" applyBorder="1" applyAlignment="1">
      <alignment horizontal="center" vertical="center" wrapText="1" shrinkToFit="1"/>
    </xf>
    <xf numFmtId="3" fontId="9" fillId="0" borderId="2" xfId="0" applyNumberFormat="1" applyFont="1" applyFill="1" applyBorder="1" applyAlignment="1">
      <alignment horizontal="center" vertical="center" wrapText="1" shrinkToFit="1"/>
    </xf>
    <xf numFmtId="3" fontId="9" fillId="0" borderId="0" xfId="0" applyNumberFormat="1" applyFont="1" applyFill="1" applyBorder="1" applyAlignment="1">
      <alignment horizontal="center" vertical="center" wrapText="1" shrinkToFit="1"/>
    </xf>
    <xf numFmtId="0" fontId="3" fillId="0" borderId="1" xfId="0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center" vertical="center" wrapText="1" shrinkToFit="1"/>
    </xf>
    <xf numFmtId="0" fontId="2" fillId="0" borderId="0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center" vertical="center" wrapText="1"/>
    </xf>
    <xf numFmtId="1" fontId="14" fillId="0" borderId="2" xfId="0" applyNumberFormat="1" applyFont="1" applyFill="1" applyBorder="1" applyAlignment="1">
      <alignment horizontal="center" vertical="center" wrapText="1" shrinkToFit="1"/>
    </xf>
    <xf numFmtId="1" fontId="14" fillId="0" borderId="0" xfId="0" applyNumberFormat="1" applyFont="1" applyFill="1" applyBorder="1" applyAlignment="1">
      <alignment vertical="center" wrapText="1" shrinkToFit="1"/>
    </xf>
    <xf numFmtId="1" fontId="9" fillId="0" borderId="2" xfId="0" applyNumberFormat="1" applyFont="1" applyFill="1" applyBorder="1" applyAlignment="1">
      <alignment horizontal="center" vertical="center" wrapText="1" shrinkToFit="1"/>
    </xf>
    <xf numFmtId="4" fontId="9" fillId="0" borderId="0" xfId="0" applyNumberFormat="1" applyFont="1" applyFill="1" applyBorder="1" applyAlignment="1">
      <alignment vertical="center" wrapText="1" shrinkToFit="1"/>
    </xf>
    <xf numFmtId="4" fontId="2" fillId="0" borderId="0" xfId="0" applyNumberFormat="1" applyFont="1" applyFill="1" applyBorder="1" applyAlignment="1">
      <alignment horizontal="left" vertical="center" wrapText="1"/>
    </xf>
    <xf numFmtId="1" fontId="9" fillId="0" borderId="2" xfId="1" applyNumberFormat="1" applyFont="1" applyFill="1" applyBorder="1" applyAlignment="1">
      <alignment horizontal="center" vertical="center" wrapText="1" shrinkToFit="1"/>
    </xf>
    <xf numFmtId="164" fontId="2" fillId="0" borderId="0" xfId="0" applyNumberFormat="1" applyFont="1" applyFill="1" applyBorder="1" applyAlignment="1">
      <alignment horizontal="left" vertical="center" wrapText="1"/>
    </xf>
    <xf numFmtId="4" fontId="9" fillId="0" borderId="0" xfId="0" applyNumberFormat="1" applyFont="1" applyFill="1" applyBorder="1" applyAlignment="1">
      <alignment horizontal="center" vertical="center" wrapText="1" shrinkToFit="1"/>
    </xf>
    <xf numFmtId="0" fontId="13" fillId="0" borderId="2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15" fillId="0" borderId="2" xfId="1" applyFont="1" applyFill="1" applyBorder="1" applyAlignment="1">
      <alignment horizontal="left" vertical="center" wrapText="1"/>
    </xf>
    <xf numFmtId="2" fontId="2" fillId="0" borderId="0" xfId="0" applyNumberFormat="1" applyFont="1" applyFill="1" applyBorder="1" applyAlignment="1">
      <alignment horizontal="left" vertical="center" wrapText="1"/>
    </xf>
    <xf numFmtId="3" fontId="2" fillId="0" borderId="0" xfId="0" applyNumberFormat="1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16" fillId="0" borderId="2" xfId="1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167" fontId="3" fillId="0" borderId="0" xfId="0" applyNumberFormat="1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horizontal="left" vertical="center" wrapText="1"/>
    </xf>
    <xf numFmtId="0" fontId="9" fillId="0" borderId="8" xfId="1" applyFont="1" applyFill="1" applyBorder="1" applyAlignment="1">
      <alignment horizontal="left" vertical="center" wrapText="1"/>
    </xf>
    <xf numFmtId="0" fontId="3" fillId="0" borderId="0" xfId="1" applyFont="1" applyFill="1" applyBorder="1" applyAlignment="1">
      <alignment horizontal="center" vertical="top" wrapText="1"/>
    </xf>
    <xf numFmtId="0" fontId="9" fillId="0" borderId="0" xfId="1" applyFont="1" applyFill="1" applyBorder="1" applyAlignment="1">
      <alignment horizontal="left" vertical="top" wrapText="1"/>
    </xf>
    <xf numFmtId="0" fontId="10" fillId="0" borderId="0" xfId="1" applyFont="1" applyFill="1" applyBorder="1" applyAlignment="1">
      <alignment horizontal="left" vertical="center" wrapText="1"/>
    </xf>
    <xf numFmtId="0" fontId="2" fillId="0" borderId="0" xfId="1" applyFont="1" applyFill="1" applyBorder="1" applyAlignment="1">
      <alignment horizontal="left" vertical="center" wrapText="1"/>
    </xf>
    <xf numFmtId="0" fontId="17" fillId="0" borderId="0" xfId="0" applyFont="1" applyFill="1" applyBorder="1" applyAlignment="1">
      <alignment horizontal="left" vertical="center" wrapText="1"/>
    </xf>
    <xf numFmtId="0" fontId="0" fillId="0" borderId="0" xfId="1" applyFont="1" applyFill="1" applyBorder="1" applyAlignment="1">
      <alignment horizontal="left" vertical="center" wrapText="1"/>
    </xf>
    <xf numFmtId="0" fontId="17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10" fillId="0" borderId="0" xfId="1" applyFont="1" applyFill="1" applyBorder="1" applyAlignment="1">
      <alignment horizontal="left" wrapText="1"/>
    </xf>
    <xf numFmtId="0" fontId="10" fillId="0" borderId="0" xfId="1" applyFont="1" applyFill="1" applyBorder="1" applyAlignment="1">
      <alignment horizontal="center" vertical="top" wrapText="1"/>
    </xf>
    <xf numFmtId="0" fontId="3" fillId="0" borderId="0" xfId="1" applyFont="1" applyFill="1" applyBorder="1" applyAlignment="1">
      <alignment horizontal="center" vertical="top" wrapText="1"/>
    </xf>
    <xf numFmtId="0" fontId="3" fillId="0" borderId="0" xfId="1" applyFont="1" applyFill="1" applyBorder="1" applyAlignment="1">
      <alignment horizontal="center" vertical="center" wrapText="1"/>
    </xf>
    <xf numFmtId="0" fontId="3" fillId="0" borderId="8" xfId="1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center" vertical="center" wrapText="1"/>
    </xf>
    <xf numFmtId="167" fontId="3" fillId="0" borderId="2" xfId="0" applyNumberFormat="1" applyFont="1" applyFill="1" applyBorder="1" applyAlignment="1">
      <alignment horizontal="center" vertical="center" wrapText="1"/>
    </xf>
    <xf numFmtId="0" fontId="10" fillId="0" borderId="8" xfId="1" applyFont="1" applyFill="1" applyBorder="1" applyAlignment="1">
      <alignment horizontal="center" wrapText="1"/>
    </xf>
    <xf numFmtId="167" fontId="3" fillId="0" borderId="2" xfId="0" applyNumberFormat="1" applyFont="1" applyFill="1" applyBorder="1" applyAlignment="1">
      <alignment horizontal="center" vertical="center" wrapText="1" shrinkToFit="1"/>
    </xf>
    <xf numFmtId="167" fontId="3" fillId="0" borderId="5" xfId="0" applyNumberFormat="1" applyFont="1" applyFill="1" applyBorder="1" applyAlignment="1">
      <alignment horizontal="center" vertical="center" wrapText="1" shrinkToFit="1"/>
    </xf>
    <xf numFmtId="167" fontId="3" fillId="0" borderId="7" xfId="0" applyNumberFormat="1" applyFont="1" applyFill="1" applyBorder="1" applyAlignment="1">
      <alignment horizontal="center" vertical="center" wrapText="1" shrinkToFit="1"/>
    </xf>
    <xf numFmtId="167" fontId="16" fillId="0" borderId="2" xfId="0" applyNumberFormat="1" applyFont="1" applyFill="1" applyBorder="1" applyAlignment="1">
      <alignment horizontal="center" vertical="center" wrapText="1" shrinkToFit="1"/>
    </xf>
    <xf numFmtId="0" fontId="15" fillId="0" borderId="2" xfId="0" applyFont="1" applyFill="1" applyBorder="1" applyAlignment="1">
      <alignment horizontal="left" vertical="center" wrapText="1"/>
    </xf>
    <xf numFmtId="1" fontId="9" fillId="0" borderId="2" xfId="0" applyNumberFormat="1" applyFont="1" applyFill="1" applyBorder="1" applyAlignment="1">
      <alignment horizontal="center" vertical="center" wrapText="1" shrinkToFit="1"/>
    </xf>
    <xf numFmtId="0" fontId="9" fillId="0" borderId="2" xfId="0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left" vertical="center" wrapText="1"/>
    </xf>
    <xf numFmtId="165" fontId="3" fillId="0" borderId="5" xfId="1" applyNumberFormat="1" applyFont="1" applyFill="1" applyBorder="1" applyAlignment="1">
      <alignment horizontal="center" vertical="center" wrapText="1"/>
    </xf>
    <xf numFmtId="165" fontId="3" fillId="0" borderId="7" xfId="1" applyNumberFormat="1" applyFont="1" applyFill="1" applyBorder="1" applyAlignment="1">
      <alignment horizontal="center" vertical="center" wrapText="1"/>
    </xf>
    <xf numFmtId="165" fontId="3" fillId="0" borderId="5" xfId="1" applyNumberFormat="1" applyFont="1" applyFill="1" applyBorder="1" applyAlignment="1">
      <alignment horizontal="center" vertical="center" wrapText="1" shrinkToFit="1"/>
    </xf>
    <xf numFmtId="165" fontId="3" fillId="0" borderId="7" xfId="1" applyNumberFormat="1" applyFont="1" applyFill="1" applyBorder="1" applyAlignment="1">
      <alignment horizontal="center" vertical="center" wrapText="1" shrinkToFit="1"/>
    </xf>
    <xf numFmtId="4" fontId="3" fillId="0" borderId="2" xfId="0" applyNumberFormat="1" applyFont="1" applyFill="1" applyBorder="1" applyAlignment="1">
      <alignment horizontal="center" vertical="center" wrapText="1" shrinkToFit="1"/>
    </xf>
    <xf numFmtId="4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" fontId="3" fillId="0" borderId="2" xfId="0" applyNumberFormat="1" applyFont="1" applyFill="1" applyBorder="1" applyAlignment="1">
      <alignment horizontal="center" vertical="center" wrapText="1" shrinkToFit="1"/>
    </xf>
    <xf numFmtId="0" fontId="9" fillId="0" borderId="2" xfId="0" applyFont="1" applyFill="1" applyBorder="1" applyAlignment="1">
      <alignment horizontal="left" vertical="center" wrapText="1"/>
    </xf>
    <xf numFmtId="3" fontId="9" fillId="0" borderId="2" xfId="0" applyNumberFormat="1" applyFont="1" applyFill="1" applyBorder="1" applyAlignment="1">
      <alignment horizontal="center" vertical="center" wrapText="1" shrinkToFit="1"/>
    </xf>
    <xf numFmtId="4" fontId="9" fillId="0" borderId="2" xfId="0" applyNumberFormat="1" applyFont="1" applyFill="1" applyBorder="1" applyAlignment="1">
      <alignment horizontal="center" vertical="center" wrapText="1" shrinkToFit="1"/>
    </xf>
    <xf numFmtId="3" fontId="3" fillId="0" borderId="5" xfId="0" applyNumberFormat="1" applyFont="1" applyFill="1" applyBorder="1" applyAlignment="1">
      <alignment horizontal="center" vertical="center" wrapText="1"/>
    </xf>
    <xf numFmtId="3" fontId="3" fillId="0" borderId="7" xfId="0" applyNumberFormat="1" applyFont="1" applyFill="1" applyBorder="1" applyAlignment="1">
      <alignment horizontal="center" vertical="center" wrapText="1"/>
    </xf>
    <xf numFmtId="3" fontId="3" fillId="0" borderId="5" xfId="0" applyNumberFormat="1" applyFont="1" applyFill="1" applyBorder="1" applyAlignment="1">
      <alignment horizontal="center" vertical="center" wrapText="1" shrinkToFit="1"/>
    </xf>
    <xf numFmtId="3" fontId="3" fillId="0" borderId="7" xfId="0" applyNumberFormat="1" applyFont="1" applyFill="1" applyBorder="1" applyAlignment="1">
      <alignment horizontal="center" vertical="center" wrapText="1" shrinkToFit="1"/>
    </xf>
    <xf numFmtId="0" fontId="3" fillId="0" borderId="5" xfId="1" applyFont="1" applyFill="1" applyBorder="1" applyAlignment="1">
      <alignment horizontal="left" vertical="center" wrapText="1"/>
    </xf>
    <xf numFmtId="0" fontId="3" fillId="0" borderId="7" xfId="1" applyFont="1" applyFill="1" applyBorder="1" applyAlignment="1">
      <alignment horizontal="left" vertical="center" wrapText="1"/>
    </xf>
    <xf numFmtId="165" fontId="15" fillId="0" borderId="5" xfId="0" applyNumberFormat="1" applyFont="1" applyFill="1" applyBorder="1" applyAlignment="1">
      <alignment horizontal="center" vertical="center" wrapText="1"/>
    </xf>
    <xf numFmtId="165" fontId="15" fillId="0" borderId="7" xfId="0" applyNumberFormat="1" applyFont="1" applyFill="1" applyBorder="1" applyAlignment="1">
      <alignment horizontal="center" vertical="center" wrapText="1"/>
    </xf>
    <xf numFmtId="166" fontId="15" fillId="0" borderId="5" xfId="0" applyNumberFormat="1" applyFont="1" applyFill="1" applyBorder="1" applyAlignment="1">
      <alignment horizontal="center" vertical="center" wrapText="1"/>
    </xf>
    <xf numFmtId="166" fontId="15" fillId="0" borderId="7" xfId="0" applyNumberFormat="1" applyFont="1" applyFill="1" applyBorder="1" applyAlignment="1">
      <alignment horizontal="center" vertical="center" wrapText="1"/>
    </xf>
    <xf numFmtId="166" fontId="3" fillId="0" borderId="5" xfId="0" applyNumberFormat="1" applyFont="1" applyFill="1" applyBorder="1" applyAlignment="1">
      <alignment horizontal="center" vertical="center" wrapText="1"/>
    </xf>
    <xf numFmtId="166" fontId="3" fillId="0" borderId="7" xfId="0" applyNumberFormat="1" applyFont="1" applyFill="1" applyBorder="1" applyAlignment="1">
      <alignment horizontal="center" vertical="center" wrapText="1"/>
    </xf>
    <xf numFmtId="166" fontId="3" fillId="0" borderId="5" xfId="1" applyNumberFormat="1" applyFont="1" applyFill="1" applyBorder="1" applyAlignment="1">
      <alignment horizontal="center" vertical="center" wrapText="1"/>
    </xf>
    <xf numFmtId="166" fontId="3" fillId="0" borderId="7" xfId="1" applyNumberFormat="1" applyFont="1" applyFill="1" applyBorder="1" applyAlignment="1">
      <alignment horizontal="center" vertical="center" wrapText="1"/>
    </xf>
    <xf numFmtId="166" fontId="3" fillId="0" borderId="5" xfId="1" applyNumberFormat="1" applyFont="1" applyFill="1" applyBorder="1" applyAlignment="1">
      <alignment horizontal="center" vertical="center" wrapText="1" shrinkToFit="1"/>
    </xf>
    <xf numFmtId="166" fontId="3" fillId="0" borderId="7" xfId="1" applyNumberFormat="1" applyFont="1" applyFill="1" applyBorder="1" applyAlignment="1">
      <alignment horizontal="center" vertical="center" wrapText="1" shrinkToFit="1"/>
    </xf>
    <xf numFmtId="3" fontId="3" fillId="0" borderId="2" xfId="0" applyNumberFormat="1" applyFont="1" applyFill="1" applyBorder="1" applyAlignment="1">
      <alignment horizontal="center" vertical="center" wrapText="1" shrinkToFit="1"/>
    </xf>
    <xf numFmtId="3" fontId="3" fillId="0" borderId="2" xfId="0" applyNumberFormat="1" applyFont="1" applyFill="1" applyBorder="1" applyAlignment="1">
      <alignment horizontal="center" vertical="center" wrapText="1"/>
    </xf>
    <xf numFmtId="4" fontId="3" fillId="0" borderId="5" xfId="0" applyNumberFormat="1" applyFont="1" applyFill="1" applyBorder="1" applyAlignment="1">
      <alignment horizontal="center" vertical="center" wrapText="1" shrinkToFit="1"/>
    </xf>
    <xf numFmtId="4" fontId="3" fillId="0" borderId="7" xfId="0" applyNumberFormat="1" applyFont="1" applyFill="1" applyBorder="1" applyAlignment="1">
      <alignment horizontal="center" vertical="center" wrapText="1" shrinkToFit="1"/>
    </xf>
    <xf numFmtId="2" fontId="3" fillId="0" borderId="2" xfId="0" applyNumberFormat="1" applyFont="1" applyFill="1" applyBorder="1" applyAlignment="1">
      <alignment horizontal="center" vertical="center" wrapText="1" shrinkToFit="1"/>
    </xf>
    <xf numFmtId="0" fontId="3" fillId="0" borderId="0" xfId="0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horizontal="center" vertical="center" wrapText="1"/>
    </xf>
    <xf numFmtId="1" fontId="14" fillId="0" borderId="2" xfId="0" applyNumberFormat="1" applyFont="1" applyFill="1" applyBorder="1" applyAlignment="1">
      <alignment horizontal="center" vertical="center" wrapText="1" shrinkToFit="1"/>
    </xf>
    <xf numFmtId="0" fontId="3" fillId="0" borderId="5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left" vertical="center" wrapText="1"/>
    </xf>
    <xf numFmtId="4" fontId="9" fillId="0" borderId="2" xfId="0" applyNumberFormat="1" applyFont="1" applyFill="1" applyBorder="1" applyAlignment="1">
      <alignment vertical="center" wrapText="1" shrinkToFit="1"/>
    </xf>
    <xf numFmtId="0" fontId="3" fillId="0" borderId="9" xfId="0" applyFont="1" applyFill="1" applyBorder="1" applyAlignment="1">
      <alignment horizontal="left" vertical="center" wrapText="1"/>
    </xf>
    <xf numFmtId="0" fontId="3" fillId="0" borderId="10" xfId="0" applyFont="1" applyFill="1" applyBorder="1" applyAlignment="1">
      <alignment horizontal="left" vertical="center" wrapText="1"/>
    </xf>
    <xf numFmtId="4" fontId="9" fillId="0" borderId="11" xfId="0" applyNumberFormat="1" applyFont="1" applyFill="1" applyBorder="1" applyAlignment="1">
      <alignment vertical="center" wrapText="1" shrinkToFit="1"/>
    </xf>
    <xf numFmtId="4" fontId="9" fillId="0" borderId="2" xfId="0" applyNumberFormat="1" applyFont="1" applyFill="1" applyBorder="1" applyAlignment="1">
      <alignment horizontal="right" vertical="center" wrapText="1" shrinkToFit="1"/>
    </xf>
    <xf numFmtId="0" fontId="3" fillId="0" borderId="8" xfId="0" applyFont="1" applyFill="1" applyBorder="1" applyAlignment="1">
      <alignment horizontal="right" vertical="center" wrapText="1"/>
    </xf>
    <xf numFmtId="4" fontId="3" fillId="0" borderId="2" xfId="0" applyNumberFormat="1" applyFont="1" applyFill="1" applyBorder="1" applyAlignment="1">
      <alignment horizontal="right" vertical="center" wrapText="1" shrinkToFit="1"/>
    </xf>
    <xf numFmtId="0" fontId="3" fillId="0" borderId="4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1" applyFont="1" applyFill="1" applyBorder="1" applyAlignment="1">
      <alignment vertical="center" wrapText="1"/>
    </xf>
    <xf numFmtId="0" fontId="5" fillId="0" borderId="0" xfId="1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12" fillId="0" borderId="0" xfId="1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left" vertical="center" wrapText="1"/>
    </xf>
    <xf numFmtId="0" fontId="4" fillId="0" borderId="0" xfId="1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</cellXfs>
  <cellStyles count="36">
    <cellStyle name="20% — акцент1" xfId="2"/>
    <cellStyle name="20% — акцент2" xfId="3"/>
    <cellStyle name="20% — акцент3" xfId="4"/>
    <cellStyle name="20% — акцент4" xfId="5"/>
    <cellStyle name="20% — акцент5" xfId="6"/>
    <cellStyle name="20% — акцент6" xfId="7"/>
    <cellStyle name="40% — акцент1" xfId="8"/>
    <cellStyle name="40% — акцент2" xfId="9"/>
    <cellStyle name="40% — акцент3" xfId="10"/>
    <cellStyle name="40% — акцент4" xfId="11"/>
    <cellStyle name="40% — акцент5" xfId="12"/>
    <cellStyle name="40% — акцент6" xfId="13"/>
    <cellStyle name="60% — акцент1" xfId="14"/>
    <cellStyle name="60% — акцент2" xfId="15"/>
    <cellStyle name="60% — акцент3" xfId="16"/>
    <cellStyle name="60% — акцент4" xfId="17"/>
    <cellStyle name="60% — акцент5" xfId="18"/>
    <cellStyle name="60% — акцент6" xfId="19"/>
    <cellStyle name="Normal_Доходи" xfId="20"/>
    <cellStyle name="Заголовок 1 2" xfId="21"/>
    <cellStyle name="Заголовок 2 2" xfId="22"/>
    <cellStyle name="Заголовок 3 2" xfId="23"/>
    <cellStyle name="Заголовок 4 2" xfId="24"/>
    <cellStyle name="Звичайний" xfId="0" builtinId="0"/>
    <cellStyle name="Звичайний 2" xfId="25"/>
    <cellStyle name="Звичайний 2 2" xfId="26"/>
    <cellStyle name="Звичайний 3" xfId="27"/>
    <cellStyle name="Звичайний 3 2" xfId="28"/>
    <cellStyle name="Обычный 2" xfId="1"/>
    <cellStyle name="Обычный 2 2" xfId="29"/>
    <cellStyle name="Обычный 3" xfId="30"/>
    <cellStyle name="Обычный 3 2" xfId="31"/>
    <cellStyle name="Обычный 4" xfId="32"/>
    <cellStyle name="Примечание 2" xfId="33"/>
    <cellStyle name="Стиль 1" xfId="34"/>
    <cellStyle name="Финансовый 2" xfId="3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8;&#1086;&#1073;&#1086;&#1095;&#1110;%20&#1076;&#1086;&#1082;&#1091;&#1084;&#1077;&#1085;&#1090;&#1080;/&#1055;&#1072;&#1089;&#1087;&#1086;&#1088;&#1090;/&#1055;&#1072;&#1089;&#1087;&#1086;&#1088;&#1090;&#1080;%202025/&#1057;&#1077;&#1089;&#1110;&#1103;%20&#1074;&#1110;&#1076;%2027.03%20&#8470;%206/&#1087;&#1072;&#1089;&#1087;&#1086;&#1088;&#1090;%20&#1089;&#1077;&#1089;&#1110;&#1103;%20&#1074;&#1110;&#1076;%2027.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22"/>
      <sheetName val="1010  "/>
      <sheetName val="1021"/>
      <sheetName val="1022_"/>
      <sheetName val="1023_ "/>
      <sheetName val="1031"/>
      <sheetName val="1033"/>
      <sheetName val="1061"/>
      <sheetName val="1070_"/>
      <sheetName val="1091"/>
      <sheetName val="1092 "/>
      <sheetName val="1141 "/>
      <sheetName val="1142"/>
      <sheetName val="1151"/>
      <sheetName val="1152"/>
      <sheetName val="1160_"/>
      <sheetName val="1181"/>
      <sheetName val="1182"/>
      <sheetName val="1183"/>
      <sheetName val="1184"/>
      <sheetName val="1200"/>
      <sheetName val="1221"/>
      <sheetName val="1222"/>
      <sheetName val="1261 "/>
      <sheetName val="1291 "/>
      <sheetName val="1292"/>
      <sheetName val="1403"/>
      <sheetName val="3140"/>
      <sheetName val="3230"/>
      <sheetName val="1300 (7321) "/>
      <sheetName val="7640"/>
      <sheetName val="1210"/>
      <sheetName val="8240"/>
      <sheetName val="1271"/>
      <sheetName val="1272"/>
      <sheetName val="1262"/>
      <sheetName val="1032 "/>
      <sheetName val="11521"/>
      <sheetName val="1160"/>
      <sheetName val="1070старий"/>
      <sheetName val="1222 старе"/>
      <sheetName val="1261 старий"/>
      <sheetName val="1141 старий "/>
      <sheetName val="ЗАКЛАДИ"/>
      <sheetName val="Лист3"/>
      <sheetName val="1091 розрахунок"/>
      <sheetName val="1151 діти"/>
      <sheetName val="1272 відсоток"/>
      <sheetName val="заклади ЦБ"/>
      <sheetName val="1141"/>
      <sheetName val="1070 % відсоток"/>
      <sheetName val="Лист1"/>
      <sheetName val="7321 старий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>
        <row r="14">
          <cell r="F14">
            <v>45812.983341934472</v>
          </cell>
        </row>
      </sheetData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  <pageSetUpPr fitToPage="1"/>
  </sheetPr>
  <dimension ref="A1:P109"/>
  <sheetViews>
    <sheetView tabSelected="1" view="pageBreakPreview" zoomScale="70" zoomScaleNormal="80" zoomScaleSheetLayoutView="70" workbookViewId="0">
      <selection activeCell="O103" sqref="O103"/>
    </sheetView>
  </sheetViews>
  <sheetFormatPr defaultColWidth="9.33203125" defaultRowHeight="12.75" x14ac:dyDescent="0.2"/>
  <cols>
    <col min="1" max="1" width="21.33203125" style="1" customWidth="1"/>
    <col min="2" max="2" width="55.5" style="1" customWidth="1"/>
    <col min="3" max="3" width="18" style="1" customWidth="1"/>
    <col min="4" max="4" width="23.1640625" style="1" customWidth="1"/>
    <col min="5" max="5" width="28" style="1" customWidth="1"/>
    <col min="6" max="6" width="5.33203125" style="1" customWidth="1"/>
    <col min="7" max="7" width="25.1640625" style="1" customWidth="1"/>
    <col min="8" max="8" width="12.83203125" style="1" customWidth="1"/>
    <col min="9" max="9" width="19" style="1" customWidth="1"/>
    <col min="10" max="10" width="8.33203125" style="1" customWidth="1"/>
    <col min="11" max="11" width="12.5" style="1" customWidth="1"/>
    <col min="12" max="12" width="5.5" style="1" customWidth="1"/>
    <col min="13" max="13" width="17" style="1" customWidth="1"/>
    <col min="14" max="14" width="18.33203125" style="1" customWidth="1"/>
    <col min="15" max="15" width="19" style="1" customWidth="1"/>
    <col min="16" max="16" width="19.83203125" style="1" customWidth="1"/>
    <col min="17" max="17" width="15.5" style="1" customWidth="1"/>
    <col min="18" max="16384" width="9.33203125" style="1"/>
  </cols>
  <sheetData>
    <row r="1" spans="1:12" ht="81" customHeight="1" x14ac:dyDescent="0.2">
      <c r="B1" s="2"/>
      <c r="C1" s="2"/>
      <c r="D1" s="2"/>
      <c r="E1" s="2"/>
      <c r="F1" s="2"/>
      <c r="G1" s="125" t="s">
        <v>0</v>
      </c>
      <c r="H1" s="126"/>
      <c r="I1" s="126"/>
      <c r="J1" s="126"/>
      <c r="K1" s="126"/>
    </row>
    <row r="2" spans="1:12" ht="114" customHeight="1" x14ac:dyDescent="0.2">
      <c r="B2" s="2"/>
      <c r="C2" s="2"/>
      <c r="D2" s="2"/>
      <c r="E2" s="2"/>
      <c r="F2" s="2"/>
      <c r="G2" s="125" t="s">
        <v>121</v>
      </c>
      <c r="H2" s="125"/>
      <c r="I2" s="125"/>
      <c r="J2" s="125"/>
      <c r="K2" s="125"/>
    </row>
    <row r="3" spans="1:12" ht="35.450000000000003" customHeight="1" x14ac:dyDescent="0.2">
      <c r="A3" s="127" t="s">
        <v>1</v>
      </c>
      <c r="B3" s="128"/>
      <c r="C3" s="128"/>
      <c r="D3" s="128"/>
      <c r="E3" s="128"/>
      <c r="F3" s="128"/>
      <c r="G3" s="128"/>
      <c r="H3" s="128"/>
      <c r="I3" s="128"/>
      <c r="J3" s="128"/>
      <c r="K3" s="128"/>
    </row>
    <row r="4" spans="1:12" ht="136.5" customHeight="1" x14ac:dyDescent="0.2">
      <c r="A4" s="3" t="s">
        <v>2</v>
      </c>
      <c r="B4" s="123" t="s">
        <v>3</v>
      </c>
      <c r="C4" s="123"/>
      <c r="D4" s="123"/>
      <c r="E4" s="123"/>
      <c r="F4" s="123"/>
      <c r="G4" s="122" t="s">
        <v>4</v>
      </c>
      <c r="H4" s="122"/>
      <c r="I4" s="122"/>
      <c r="J4" s="122"/>
      <c r="K4" s="122"/>
    </row>
    <row r="5" spans="1:12" ht="126" customHeight="1" x14ac:dyDescent="0.2">
      <c r="A5" s="4" t="s">
        <v>5</v>
      </c>
      <c r="B5" s="123" t="s">
        <v>6</v>
      </c>
      <c r="C5" s="123"/>
      <c r="D5" s="123"/>
      <c r="E5" s="123"/>
      <c r="F5" s="123"/>
      <c r="G5" s="123" t="s">
        <v>7</v>
      </c>
      <c r="H5" s="123"/>
      <c r="I5" s="123"/>
      <c r="J5" s="123"/>
      <c r="K5" s="123"/>
    </row>
    <row r="6" spans="1:12" ht="123.75" customHeight="1" x14ac:dyDescent="0.2">
      <c r="A6" s="4" t="s">
        <v>8</v>
      </c>
      <c r="B6" s="122" t="s">
        <v>9</v>
      </c>
      <c r="C6" s="123"/>
      <c r="D6" s="5" t="s">
        <v>10</v>
      </c>
      <c r="E6" s="124" t="s">
        <v>11</v>
      </c>
      <c r="F6" s="123"/>
      <c r="G6" s="122" t="s">
        <v>12</v>
      </c>
      <c r="H6" s="123"/>
      <c r="I6" s="123"/>
      <c r="J6" s="123"/>
      <c r="K6" s="123"/>
    </row>
    <row r="7" spans="1:12" ht="22.7" customHeight="1" x14ac:dyDescent="0.2">
      <c r="A7" s="102" t="s">
        <v>13</v>
      </c>
      <c r="B7" s="102"/>
      <c r="C7" s="102"/>
      <c r="D7" s="102"/>
      <c r="E7" s="102"/>
      <c r="F7" s="102"/>
      <c r="G7" s="102"/>
      <c r="H7" s="102"/>
      <c r="I7" s="102"/>
      <c r="J7" s="102"/>
      <c r="K7" s="102"/>
    </row>
    <row r="8" spans="1:12" s="6" customFormat="1" ht="14.25" customHeight="1" x14ac:dyDescent="0.2">
      <c r="A8" s="102" t="s">
        <v>14</v>
      </c>
      <c r="B8" s="102"/>
      <c r="C8" s="102"/>
      <c r="D8" s="102"/>
      <c r="E8" s="102"/>
      <c r="F8" s="102"/>
      <c r="G8" s="102"/>
      <c r="H8" s="102"/>
      <c r="I8" s="102"/>
      <c r="J8" s="102"/>
      <c r="K8" s="102"/>
      <c r="L8" s="102"/>
    </row>
    <row r="9" spans="1:12" s="6" customFormat="1" ht="19.5" customHeight="1" x14ac:dyDescent="0.2">
      <c r="A9" s="117" t="s">
        <v>15</v>
      </c>
      <c r="B9" s="117"/>
      <c r="C9" s="117"/>
      <c r="D9" s="117"/>
      <c r="E9" s="117"/>
      <c r="F9" s="117"/>
      <c r="G9" s="117"/>
      <c r="H9" s="117"/>
      <c r="I9" s="117"/>
      <c r="J9" s="117"/>
      <c r="K9" s="117"/>
    </row>
    <row r="10" spans="1:12" s="6" customFormat="1" ht="15.75" customHeight="1" x14ac:dyDescent="0.2">
      <c r="A10" s="117" t="s">
        <v>16</v>
      </c>
      <c r="B10" s="117"/>
      <c r="C10" s="117"/>
      <c r="D10" s="117"/>
      <c r="E10" s="117"/>
      <c r="F10" s="117"/>
      <c r="G10" s="117"/>
      <c r="H10" s="117"/>
      <c r="I10" s="117"/>
      <c r="J10" s="7"/>
      <c r="K10" s="7"/>
    </row>
    <row r="11" spans="1:12" s="6" customFormat="1" ht="18.75" customHeight="1" x14ac:dyDescent="0.2">
      <c r="A11" s="117" t="s">
        <v>17</v>
      </c>
      <c r="B11" s="117"/>
      <c r="C11" s="117"/>
      <c r="D11" s="117"/>
      <c r="E11" s="117"/>
      <c r="F11" s="117"/>
      <c r="G11" s="117"/>
      <c r="H11" s="117"/>
      <c r="I11" s="117"/>
      <c r="J11" s="117"/>
      <c r="K11" s="117"/>
    </row>
    <row r="12" spans="1:12" s="6" customFormat="1" ht="19.149999999999999" customHeight="1" x14ac:dyDescent="0.2">
      <c r="A12" s="117" t="s">
        <v>18</v>
      </c>
      <c r="B12" s="102"/>
      <c r="C12" s="102"/>
      <c r="D12" s="102"/>
      <c r="E12" s="102"/>
      <c r="F12" s="102"/>
      <c r="G12" s="102"/>
      <c r="H12" s="102"/>
      <c r="I12" s="102"/>
      <c r="J12" s="102"/>
      <c r="K12" s="102"/>
    </row>
    <row r="13" spans="1:12" s="6" customFormat="1" ht="23.1" customHeight="1" x14ac:dyDescent="0.2">
      <c r="A13" s="117" t="s">
        <v>19</v>
      </c>
      <c r="B13" s="102"/>
      <c r="C13" s="102"/>
      <c r="D13" s="102"/>
      <c r="E13" s="102"/>
      <c r="F13" s="102"/>
      <c r="G13" s="102"/>
      <c r="H13" s="102"/>
      <c r="I13" s="102"/>
      <c r="J13" s="102"/>
      <c r="K13" s="102"/>
    </row>
    <row r="14" spans="1:12" s="6" customFormat="1" ht="23.1" customHeight="1" x14ac:dyDescent="0.2">
      <c r="A14" s="117" t="s">
        <v>20</v>
      </c>
      <c r="B14" s="117"/>
      <c r="C14" s="117"/>
      <c r="D14" s="117"/>
      <c r="E14" s="117"/>
      <c r="F14" s="117"/>
      <c r="G14" s="117"/>
      <c r="H14" s="117"/>
      <c r="I14" s="117"/>
      <c r="J14" s="117"/>
      <c r="K14" s="117"/>
    </row>
    <row r="15" spans="1:12" s="6" customFormat="1" ht="19.7" customHeight="1" x14ac:dyDescent="0.2">
      <c r="A15" s="117" t="s">
        <v>21</v>
      </c>
      <c r="B15" s="117"/>
      <c r="C15" s="117"/>
      <c r="D15" s="117"/>
      <c r="E15" s="117"/>
      <c r="F15" s="117"/>
      <c r="G15" s="117"/>
      <c r="H15" s="117"/>
      <c r="I15" s="117"/>
      <c r="J15" s="117"/>
      <c r="K15" s="117"/>
    </row>
    <row r="16" spans="1:12" s="6" customFormat="1" ht="27.2" customHeight="1" x14ac:dyDescent="0.2">
      <c r="A16" s="117" t="s">
        <v>22</v>
      </c>
      <c r="B16" s="120"/>
      <c r="C16" s="120"/>
      <c r="D16" s="120"/>
      <c r="E16" s="120"/>
      <c r="F16" s="120"/>
      <c r="G16" s="120"/>
      <c r="H16" s="120"/>
      <c r="I16" s="120"/>
      <c r="J16" s="120"/>
      <c r="K16" s="120"/>
    </row>
    <row r="17" spans="1:11" s="6" customFormat="1" ht="30.6" customHeight="1" x14ac:dyDescent="0.2">
      <c r="A17" s="117" t="s">
        <v>23</v>
      </c>
      <c r="B17" s="120"/>
      <c r="C17" s="120"/>
      <c r="D17" s="120"/>
      <c r="E17" s="120"/>
      <c r="F17" s="120"/>
      <c r="G17" s="120"/>
      <c r="H17" s="120"/>
      <c r="I17" s="120"/>
      <c r="J17" s="120"/>
      <c r="K17" s="120"/>
    </row>
    <row r="18" spans="1:11" s="6" customFormat="1" ht="33.950000000000003" customHeight="1" x14ac:dyDescent="0.2">
      <c r="A18" s="119" t="s">
        <v>24</v>
      </c>
      <c r="B18" s="121"/>
      <c r="C18" s="121"/>
      <c r="D18" s="121"/>
      <c r="E18" s="121"/>
      <c r="F18" s="121"/>
      <c r="G18" s="121"/>
      <c r="H18" s="121"/>
      <c r="I18" s="121"/>
      <c r="J18" s="121"/>
      <c r="K18" s="121"/>
    </row>
    <row r="19" spans="1:11" s="6" customFormat="1" ht="21.75" customHeight="1" x14ac:dyDescent="0.2">
      <c r="A19" s="119" t="s">
        <v>25</v>
      </c>
      <c r="B19" s="121"/>
      <c r="C19" s="121"/>
      <c r="D19" s="121"/>
      <c r="E19" s="121"/>
      <c r="F19" s="121"/>
      <c r="G19" s="121"/>
      <c r="H19" s="121"/>
      <c r="I19" s="121"/>
      <c r="J19" s="121"/>
      <c r="K19" s="121"/>
    </row>
    <row r="20" spans="1:11" s="6" customFormat="1" ht="37.35" customHeight="1" x14ac:dyDescent="0.2">
      <c r="A20" s="117" t="s">
        <v>26</v>
      </c>
      <c r="B20" s="117"/>
      <c r="C20" s="117"/>
      <c r="D20" s="117"/>
      <c r="E20" s="117"/>
      <c r="F20" s="117"/>
      <c r="G20" s="117"/>
      <c r="H20" s="117"/>
      <c r="I20" s="117"/>
      <c r="J20" s="117"/>
      <c r="K20" s="117"/>
    </row>
    <row r="21" spans="1:11" s="6" customFormat="1" ht="23.1" customHeight="1" x14ac:dyDescent="0.2">
      <c r="A21" s="117" t="s">
        <v>27</v>
      </c>
      <c r="B21" s="117"/>
      <c r="C21" s="117"/>
      <c r="D21" s="117"/>
      <c r="E21" s="117"/>
      <c r="F21" s="117"/>
      <c r="G21" s="117"/>
      <c r="H21" s="117"/>
      <c r="I21" s="117"/>
      <c r="J21" s="117"/>
      <c r="K21" s="117"/>
    </row>
    <row r="22" spans="1:11" s="6" customFormat="1" ht="25.9" customHeight="1" x14ac:dyDescent="0.2">
      <c r="A22" s="117" t="s">
        <v>28</v>
      </c>
      <c r="B22" s="117"/>
      <c r="C22" s="117"/>
      <c r="D22" s="117"/>
      <c r="E22" s="117"/>
      <c r="F22" s="117"/>
      <c r="G22" s="117"/>
      <c r="H22" s="117"/>
      <c r="I22" s="117"/>
      <c r="J22" s="117"/>
      <c r="K22" s="117"/>
    </row>
    <row r="23" spans="1:11" s="6" customFormat="1" ht="41.45" customHeight="1" x14ac:dyDescent="0.2">
      <c r="A23" s="119" t="s">
        <v>29</v>
      </c>
      <c r="B23" s="119"/>
      <c r="C23" s="119"/>
      <c r="D23" s="119"/>
      <c r="E23" s="119"/>
      <c r="F23" s="119"/>
      <c r="G23" s="119"/>
      <c r="H23" s="119"/>
      <c r="I23" s="119"/>
      <c r="J23" s="119"/>
      <c r="K23" s="119"/>
    </row>
    <row r="24" spans="1:11" s="6" customFormat="1" ht="21.75" customHeight="1" x14ac:dyDescent="0.2">
      <c r="A24" s="117" t="s">
        <v>30</v>
      </c>
      <c r="B24" s="116"/>
      <c r="C24" s="116"/>
      <c r="D24" s="116"/>
      <c r="E24" s="116"/>
      <c r="F24" s="116"/>
      <c r="G24" s="116"/>
      <c r="H24" s="116"/>
      <c r="I24" s="116"/>
      <c r="J24" s="116"/>
      <c r="K24" s="116"/>
    </row>
    <row r="25" spans="1:11" s="6" customFormat="1" ht="38.1" customHeight="1" x14ac:dyDescent="0.2">
      <c r="A25" s="119" t="s">
        <v>31</v>
      </c>
      <c r="B25" s="119"/>
      <c r="C25" s="119"/>
      <c r="D25" s="119"/>
      <c r="E25" s="119"/>
      <c r="F25" s="119"/>
      <c r="G25" s="119"/>
      <c r="H25" s="119"/>
      <c r="I25" s="119"/>
      <c r="J25" s="119"/>
      <c r="K25" s="119"/>
    </row>
    <row r="26" spans="1:11" s="6" customFormat="1" ht="32.65" customHeight="1" x14ac:dyDescent="0.2">
      <c r="A26" s="117" t="s">
        <v>32</v>
      </c>
      <c r="B26" s="116"/>
      <c r="C26" s="116"/>
      <c r="D26" s="116"/>
      <c r="E26" s="116"/>
      <c r="F26" s="116"/>
      <c r="G26" s="116"/>
      <c r="H26" s="116"/>
      <c r="I26" s="116"/>
      <c r="J26" s="116"/>
      <c r="K26" s="116"/>
    </row>
    <row r="27" spans="1:11" s="6" customFormat="1" ht="36" customHeight="1" x14ac:dyDescent="0.2">
      <c r="A27" s="117" t="s">
        <v>33</v>
      </c>
      <c r="B27" s="117"/>
      <c r="C27" s="117"/>
      <c r="D27" s="117"/>
      <c r="E27" s="117"/>
      <c r="F27" s="117"/>
      <c r="G27" s="117"/>
      <c r="H27" s="117"/>
      <c r="I27" s="117"/>
      <c r="J27" s="117"/>
      <c r="K27" s="117"/>
    </row>
    <row r="28" spans="1:11" s="6" customFormat="1" ht="24.4" customHeight="1" x14ac:dyDescent="0.2">
      <c r="A28" s="117" t="s">
        <v>34</v>
      </c>
      <c r="B28" s="117"/>
      <c r="C28" s="117"/>
      <c r="D28" s="117"/>
      <c r="E28" s="117"/>
      <c r="F28" s="117"/>
      <c r="G28" s="117"/>
      <c r="H28" s="117"/>
      <c r="I28" s="117"/>
      <c r="J28" s="117"/>
      <c r="K28" s="117"/>
    </row>
    <row r="29" spans="1:11" s="6" customFormat="1" ht="32.450000000000003" customHeight="1" x14ac:dyDescent="0.2">
      <c r="A29" s="117" t="s">
        <v>35</v>
      </c>
      <c r="B29" s="117"/>
      <c r="C29" s="117"/>
      <c r="D29" s="117"/>
      <c r="E29" s="117"/>
      <c r="F29" s="117"/>
      <c r="G29" s="117"/>
      <c r="H29" s="117"/>
      <c r="I29" s="117"/>
      <c r="J29" s="117"/>
      <c r="K29" s="117"/>
    </row>
    <row r="30" spans="1:11" s="6" customFormat="1" ht="17.100000000000001" customHeight="1" x14ac:dyDescent="0.2">
      <c r="A30" s="117" t="s">
        <v>36</v>
      </c>
      <c r="B30" s="117"/>
      <c r="C30" s="117"/>
      <c r="D30" s="117"/>
      <c r="E30" s="117"/>
      <c r="F30" s="117"/>
      <c r="G30" s="117"/>
      <c r="H30" s="117"/>
      <c r="I30" s="117"/>
      <c r="J30" s="117"/>
      <c r="K30" s="117"/>
    </row>
    <row r="31" spans="1:11" s="6" customFormat="1" ht="21.75" customHeight="1" x14ac:dyDescent="0.2">
      <c r="A31" s="117" t="s">
        <v>37</v>
      </c>
      <c r="B31" s="117"/>
      <c r="C31" s="117"/>
      <c r="D31" s="117"/>
      <c r="E31" s="117"/>
      <c r="F31" s="117"/>
      <c r="G31" s="117"/>
      <c r="H31" s="117"/>
      <c r="I31" s="117"/>
      <c r="J31" s="117"/>
      <c r="K31" s="117"/>
    </row>
    <row r="32" spans="1:11" s="6" customFormat="1" ht="21.75" customHeight="1" x14ac:dyDescent="0.2">
      <c r="A32" s="118" t="s">
        <v>38</v>
      </c>
      <c r="B32" s="118"/>
      <c r="C32" s="118"/>
      <c r="D32" s="118"/>
      <c r="E32" s="118"/>
      <c r="F32" s="118"/>
      <c r="G32" s="118"/>
      <c r="H32" s="118"/>
      <c r="I32" s="118"/>
      <c r="J32" s="118"/>
      <c r="K32" s="118"/>
    </row>
    <row r="33" spans="1:11" ht="25.9" customHeight="1" x14ac:dyDescent="0.2">
      <c r="A33" s="102" t="s">
        <v>39</v>
      </c>
      <c r="B33" s="102"/>
      <c r="C33" s="102"/>
      <c r="D33" s="102"/>
      <c r="E33" s="102"/>
      <c r="F33" s="102"/>
      <c r="G33" s="102"/>
      <c r="H33" s="102"/>
      <c r="I33" s="102"/>
      <c r="J33" s="102"/>
      <c r="K33" s="102"/>
    </row>
    <row r="34" spans="1:11" ht="8.1" customHeight="1" x14ac:dyDescent="0.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</row>
    <row r="35" spans="1:11" ht="24.4" customHeight="1" x14ac:dyDescent="0.2">
      <c r="A35" s="8" t="s">
        <v>40</v>
      </c>
      <c r="B35" s="103" t="s">
        <v>41</v>
      </c>
      <c r="C35" s="103"/>
      <c r="D35" s="103"/>
      <c r="E35" s="103"/>
      <c r="F35" s="103"/>
      <c r="G35" s="103"/>
      <c r="H35" s="103"/>
      <c r="I35" s="9"/>
      <c r="J35" s="9"/>
      <c r="K35" s="9"/>
    </row>
    <row r="36" spans="1:11" ht="51" customHeight="1" x14ac:dyDescent="0.2">
      <c r="A36" s="10">
        <v>1</v>
      </c>
      <c r="B36" s="115" t="s">
        <v>42</v>
      </c>
      <c r="C36" s="115"/>
      <c r="D36" s="115"/>
      <c r="E36" s="115"/>
      <c r="F36" s="115"/>
      <c r="G36" s="115"/>
      <c r="H36" s="115"/>
      <c r="I36" s="9"/>
      <c r="J36" s="9"/>
      <c r="K36" s="9"/>
    </row>
    <row r="37" spans="1:11" ht="29.85" customHeight="1" x14ac:dyDescent="0.2">
      <c r="A37" s="11">
        <v>2</v>
      </c>
      <c r="B37" s="58" t="s">
        <v>43</v>
      </c>
      <c r="C37" s="58"/>
      <c r="D37" s="58"/>
      <c r="E37" s="58"/>
      <c r="F37" s="58"/>
      <c r="G37" s="58"/>
      <c r="H37" s="58"/>
      <c r="I37" s="9"/>
      <c r="J37" s="9"/>
      <c r="K37" s="9"/>
    </row>
    <row r="38" spans="1:11" ht="36.75" customHeight="1" x14ac:dyDescent="0.2">
      <c r="A38" s="11">
        <v>3</v>
      </c>
      <c r="B38" s="105" t="s">
        <v>44</v>
      </c>
      <c r="C38" s="106"/>
      <c r="D38" s="106"/>
      <c r="E38" s="106"/>
      <c r="F38" s="106"/>
      <c r="G38" s="106"/>
      <c r="H38" s="107"/>
      <c r="I38" s="9"/>
      <c r="J38" s="9"/>
      <c r="K38" s="9"/>
    </row>
    <row r="39" spans="1:11" ht="29.25" customHeight="1" x14ac:dyDescent="0.2">
      <c r="A39" s="11">
        <v>4</v>
      </c>
      <c r="B39" s="58" t="s">
        <v>45</v>
      </c>
      <c r="C39" s="58"/>
      <c r="D39" s="58"/>
      <c r="E39" s="58"/>
      <c r="F39" s="58"/>
      <c r="G39" s="58"/>
      <c r="H39" s="58"/>
      <c r="I39" s="9"/>
      <c r="J39" s="9"/>
      <c r="K39" s="9"/>
    </row>
    <row r="40" spans="1:11" ht="6.75" customHeight="1" x14ac:dyDescent="0.2">
      <c r="A40" s="12"/>
      <c r="B40" s="3"/>
      <c r="C40" s="3"/>
      <c r="D40" s="3"/>
      <c r="E40" s="3"/>
      <c r="F40" s="3"/>
      <c r="G40" s="3"/>
      <c r="H40" s="3"/>
      <c r="I40" s="9"/>
      <c r="J40" s="9"/>
      <c r="K40" s="9"/>
    </row>
    <row r="41" spans="1:11" ht="19.5" customHeight="1" x14ac:dyDescent="0.2">
      <c r="A41" s="102" t="s">
        <v>46</v>
      </c>
      <c r="B41" s="116"/>
      <c r="C41" s="116"/>
      <c r="D41" s="116"/>
      <c r="E41" s="116"/>
      <c r="F41" s="116"/>
      <c r="G41" s="116"/>
      <c r="H41" s="116"/>
      <c r="I41" s="116"/>
      <c r="J41" s="116"/>
      <c r="K41" s="116"/>
    </row>
    <row r="42" spans="1:11" ht="6" customHeight="1" x14ac:dyDescent="0.2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</row>
    <row r="43" spans="1:11" ht="21.2" customHeight="1" x14ac:dyDescent="0.2">
      <c r="A43" s="102" t="s">
        <v>47</v>
      </c>
      <c r="B43" s="102"/>
      <c r="C43" s="102"/>
      <c r="D43" s="102"/>
      <c r="E43" s="102"/>
      <c r="F43" s="102"/>
      <c r="G43" s="102"/>
      <c r="H43" s="102"/>
      <c r="I43" s="102"/>
      <c r="J43" s="102"/>
      <c r="K43" s="102"/>
    </row>
    <row r="44" spans="1:11" ht="1.35" customHeight="1" x14ac:dyDescent="0.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</row>
    <row r="45" spans="1:11" ht="20.25" customHeight="1" x14ac:dyDescent="0.2">
      <c r="A45" s="8" t="s">
        <v>40</v>
      </c>
      <c r="B45" s="103" t="s">
        <v>48</v>
      </c>
      <c r="C45" s="103"/>
      <c r="D45" s="103"/>
      <c r="E45" s="103"/>
      <c r="F45" s="103"/>
      <c r="G45" s="103"/>
      <c r="H45" s="103"/>
      <c r="I45" s="9"/>
      <c r="J45" s="9"/>
      <c r="K45" s="9"/>
    </row>
    <row r="46" spans="1:11" ht="48.75" customHeight="1" x14ac:dyDescent="0.2">
      <c r="A46" s="13">
        <v>1</v>
      </c>
      <c r="B46" s="105" t="s">
        <v>49</v>
      </c>
      <c r="C46" s="106"/>
      <c r="D46" s="106"/>
      <c r="E46" s="106"/>
      <c r="F46" s="106"/>
      <c r="G46" s="106"/>
      <c r="H46" s="107"/>
      <c r="I46" s="9"/>
      <c r="J46" s="9"/>
      <c r="K46" s="9"/>
    </row>
    <row r="47" spans="1:11" ht="35.450000000000003" customHeight="1" x14ac:dyDescent="0.2">
      <c r="A47" s="14">
        <v>2</v>
      </c>
      <c r="B47" s="105" t="s">
        <v>50</v>
      </c>
      <c r="C47" s="106"/>
      <c r="D47" s="106"/>
      <c r="E47" s="106"/>
      <c r="F47" s="106"/>
      <c r="G47" s="106"/>
      <c r="H47" s="107"/>
      <c r="I47" s="9"/>
      <c r="J47" s="9"/>
      <c r="K47" s="9"/>
    </row>
    <row r="48" spans="1:11" ht="15.75" x14ac:dyDescent="0.2">
      <c r="A48" s="102" t="s">
        <v>51</v>
      </c>
      <c r="B48" s="102"/>
      <c r="C48" s="102"/>
      <c r="D48" s="102"/>
      <c r="E48" s="102"/>
      <c r="F48" s="102"/>
      <c r="G48" s="102"/>
      <c r="H48" s="102"/>
      <c r="I48" s="9"/>
      <c r="J48" s="9"/>
      <c r="K48" s="9"/>
    </row>
    <row r="49" spans="1:16" s="15" customFormat="1" ht="16.5" customHeight="1" x14ac:dyDescent="0.2">
      <c r="A49" s="113" t="s">
        <v>52</v>
      </c>
      <c r="B49" s="113"/>
      <c r="C49" s="113"/>
      <c r="D49" s="113"/>
      <c r="E49" s="113"/>
      <c r="F49" s="113"/>
      <c r="G49" s="113"/>
      <c r="H49" s="113"/>
      <c r="I49" s="113"/>
      <c r="J49" s="4"/>
      <c r="K49" s="4"/>
    </row>
    <row r="50" spans="1:16" ht="15.75" x14ac:dyDescent="0.2">
      <c r="A50" s="16" t="s">
        <v>40</v>
      </c>
      <c r="B50" s="103" t="s">
        <v>53</v>
      </c>
      <c r="C50" s="103"/>
      <c r="D50" s="103" t="s">
        <v>54</v>
      </c>
      <c r="E50" s="103"/>
      <c r="F50" s="103" t="s">
        <v>55</v>
      </c>
      <c r="G50" s="103"/>
      <c r="H50" s="103" t="s">
        <v>56</v>
      </c>
      <c r="I50" s="103"/>
      <c r="J50" s="17"/>
      <c r="K50" s="18"/>
    </row>
    <row r="51" spans="1:16" ht="17.649999999999999" customHeight="1" x14ac:dyDescent="0.2">
      <c r="A51" s="19">
        <v>1</v>
      </c>
      <c r="B51" s="104">
        <v>2</v>
      </c>
      <c r="C51" s="104"/>
      <c r="D51" s="104">
        <v>3</v>
      </c>
      <c r="E51" s="104"/>
      <c r="F51" s="104">
        <v>4</v>
      </c>
      <c r="G51" s="104"/>
      <c r="H51" s="104">
        <v>6</v>
      </c>
      <c r="I51" s="104"/>
      <c r="J51" s="20"/>
      <c r="K51" s="9"/>
    </row>
    <row r="52" spans="1:16" ht="32.25" customHeight="1" x14ac:dyDescent="0.2">
      <c r="A52" s="21">
        <v>1</v>
      </c>
      <c r="B52" s="58" t="s">
        <v>57</v>
      </c>
      <c r="C52" s="58"/>
      <c r="D52" s="114">
        <f>157490862+272034.16+36091.86</f>
        <v>157798988.02000001</v>
      </c>
      <c r="E52" s="114"/>
      <c r="F52" s="112">
        <v>31786660</v>
      </c>
      <c r="G52" s="112"/>
      <c r="H52" s="112">
        <f t="shared" ref="H52:H55" si="0">D52+F52</f>
        <v>189585648.02000001</v>
      </c>
      <c r="I52" s="112"/>
      <c r="J52" s="22"/>
      <c r="K52" s="9"/>
      <c r="N52" s="23"/>
    </row>
    <row r="53" spans="1:16" ht="31.35" customHeight="1" x14ac:dyDescent="0.2">
      <c r="A53" s="21">
        <v>2</v>
      </c>
      <c r="B53" s="58" t="s">
        <v>58</v>
      </c>
      <c r="C53" s="58"/>
      <c r="D53" s="114">
        <v>3656150</v>
      </c>
      <c r="E53" s="114"/>
      <c r="F53" s="112">
        <v>1393340</v>
      </c>
      <c r="G53" s="112"/>
      <c r="H53" s="112">
        <f t="shared" si="0"/>
        <v>5049490</v>
      </c>
      <c r="I53" s="112"/>
      <c r="J53" s="22"/>
      <c r="K53" s="9"/>
    </row>
    <row r="54" spans="1:16" ht="36" customHeight="1" x14ac:dyDescent="0.2">
      <c r="A54" s="21">
        <v>3</v>
      </c>
      <c r="B54" s="105" t="s">
        <v>59</v>
      </c>
      <c r="C54" s="107"/>
      <c r="D54" s="114">
        <v>0</v>
      </c>
      <c r="E54" s="114"/>
      <c r="F54" s="112">
        <v>1320000</v>
      </c>
      <c r="G54" s="112"/>
      <c r="H54" s="112">
        <f t="shared" si="0"/>
        <v>1320000</v>
      </c>
      <c r="I54" s="112"/>
      <c r="J54" s="22"/>
      <c r="K54" s="9"/>
    </row>
    <row r="55" spans="1:16" ht="36" customHeight="1" x14ac:dyDescent="0.2">
      <c r="A55" s="24">
        <v>4</v>
      </c>
      <c r="B55" s="69" t="s">
        <v>60</v>
      </c>
      <c r="C55" s="69"/>
      <c r="D55" s="114">
        <v>0</v>
      </c>
      <c r="E55" s="114"/>
      <c r="F55" s="112">
        <f>1000000+1186408.68</f>
        <v>2186408.6799999997</v>
      </c>
      <c r="G55" s="112"/>
      <c r="H55" s="112">
        <f t="shared" si="0"/>
        <v>2186408.6799999997</v>
      </c>
      <c r="I55" s="112"/>
      <c r="J55" s="22"/>
      <c r="K55" s="9"/>
    </row>
    <row r="56" spans="1:16" ht="15.75" x14ac:dyDescent="0.2">
      <c r="A56" s="76" t="s">
        <v>61</v>
      </c>
      <c r="B56" s="76"/>
      <c r="C56" s="76"/>
      <c r="D56" s="112">
        <f>SUM(D52:D55)</f>
        <v>161455138.02000001</v>
      </c>
      <c r="E56" s="112"/>
      <c r="F56" s="112">
        <f>SUM(F52:F55)</f>
        <v>36686408.68</v>
      </c>
      <c r="G56" s="112"/>
      <c r="H56" s="112">
        <f>SUM(H52:H55)</f>
        <v>198141546.70000002</v>
      </c>
      <c r="I56" s="112"/>
      <c r="J56" s="9"/>
      <c r="K56" s="9"/>
      <c r="N56" s="25"/>
      <c r="O56" s="25"/>
      <c r="P56" s="25"/>
    </row>
    <row r="57" spans="1:16" ht="15.75" customHeight="1" x14ac:dyDescent="0.2">
      <c r="A57" s="9"/>
      <c r="B57" s="3"/>
      <c r="C57" s="9"/>
      <c r="D57" s="26"/>
      <c r="E57" s="26"/>
      <c r="F57" s="26"/>
      <c r="G57" s="26"/>
      <c r="H57" s="26"/>
      <c r="I57" s="26"/>
      <c r="J57" s="9"/>
      <c r="K57" s="9"/>
      <c r="N57" s="25"/>
      <c r="O57" s="25"/>
      <c r="P57" s="25"/>
    </row>
    <row r="58" spans="1:16" ht="16.5" customHeight="1" x14ac:dyDescent="0.2">
      <c r="A58" s="102" t="s">
        <v>62</v>
      </c>
      <c r="B58" s="102"/>
      <c r="C58" s="102"/>
      <c r="D58" s="102"/>
      <c r="E58" s="102"/>
      <c r="F58" s="102"/>
      <c r="G58" s="102"/>
      <c r="H58" s="102"/>
      <c r="I58" s="9"/>
      <c r="J58" s="9"/>
      <c r="K58" s="9"/>
      <c r="N58" s="25"/>
      <c r="O58" s="25"/>
      <c r="P58" s="25"/>
    </row>
    <row r="59" spans="1:16" ht="16.5" customHeight="1" x14ac:dyDescent="0.2">
      <c r="A59" s="113" t="s">
        <v>52</v>
      </c>
      <c r="B59" s="113"/>
      <c r="C59" s="113"/>
      <c r="D59" s="113"/>
      <c r="E59" s="113"/>
      <c r="F59" s="113"/>
      <c r="G59" s="113"/>
      <c r="H59" s="113"/>
      <c r="I59" s="113"/>
      <c r="J59" s="4"/>
      <c r="K59" s="4"/>
      <c r="N59" s="25"/>
      <c r="O59" s="25"/>
      <c r="P59" s="25"/>
    </row>
    <row r="60" spans="1:16" ht="16.5" customHeight="1" x14ac:dyDescent="0.2">
      <c r="A60" s="103" t="s">
        <v>63</v>
      </c>
      <c r="B60" s="103"/>
      <c r="C60" s="103"/>
      <c r="D60" s="103" t="s">
        <v>54</v>
      </c>
      <c r="E60" s="103"/>
      <c r="F60" s="103" t="s">
        <v>55</v>
      </c>
      <c r="G60" s="103"/>
      <c r="H60" s="103" t="s">
        <v>56</v>
      </c>
      <c r="I60" s="103"/>
      <c r="J60" s="9"/>
      <c r="K60" s="9"/>
    </row>
    <row r="61" spans="1:16" ht="17.100000000000001" customHeight="1" x14ac:dyDescent="0.2">
      <c r="A61" s="104">
        <v>1</v>
      </c>
      <c r="B61" s="104"/>
      <c r="C61" s="104"/>
      <c r="D61" s="104">
        <v>2</v>
      </c>
      <c r="E61" s="104"/>
      <c r="F61" s="104">
        <v>3</v>
      </c>
      <c r="G61" s="104"/>
      <c r="H61" s="104">
        <v>4</v>
      </c>
      <c r="I61" s="104"/>
      <c r="J61" s="9"/>
      <c r="K61" s="9"/>
    </row>
    <row r="62" spans="1:16" ht="47.65" customHeight="1" x14ac:dyDescent="0.2">
      <c r="A62" s="105" t="s">
        <v>64</v>
      </c>
      <c r="B62" s="106"/>
      <c r="C62" s="107"/>
      <c r="D62" s="108">
        <f>D56</f>
        <v>161455138.02000001</v>
      </c>
      <c r="E62" s="108"/>
      <c r="F62" s="108">
        <f>F56</f>
        <v>36686408.68</v>
      </c>
      <c r="G62" s="108"/>
      <c r="H62" s="108">
        <f>D62+F62</f>
        <v>198141546.70000002</v>
      </c>
      <c r="I62" s="108"/>
      <c r="J62" s="9"/>
      <c r="K62" s="9"/>
      <c r="O62" s="23"/>
    </row>
    <row r="63" spans="1:16" ht="20.45" customHeight="1" x14ac:dyDescent="0.2">
      <c r="A63" s="109" t="s">
        <v>61</v>
      </c>
      <c r="B63" s="110"/>
      <c r="C63" s="110"/>
      <c r="D63" s="111">
        <f>SUM(D62:D62)</f>
        <v>161455138.02000001</v>
      </c>
      <c r="E63" s="111"/>
      <c r="F63" s="111">
        <f>SUM(F62:F62)</f>
        <v>36686408.68</v>
      </c>
      <c r="G63" s="111"/>
      <c r="H63" s="111">
        <f>SUM(H62:H62)</f>
        <v>198141546.70000002</v>
      </c>
      <c r="I63" s="111"/>
      <c r="J63" s="9"/>
      <c r="K63" s="9"/>
    </row>
    <row r="64" spans="1:16" ht="10.5" customHeight="1" x14ac:dyDescent="0.2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</row>
    <row r="65" spans="1:16" ht="22.7" customHeight="1" x14ac:dyDescent="0.2">
      <c r="A65" s="102" t="s">
        <v>65</v>
      </c>
      <c r="B65" s="102"/>
      <c r="C65" s="102"/>
      <c r="D65" s="102"/>
      <c r="E65" s="102"/>
      <c r="F65" s="102"/>
      <c r="G65" s="102"/>
      <c r="H65" s="102"/>
      <c r="I65" s="9"/>
      <c r="J65" s="9"/>
      <c r="K65" s="9"/>
    </row>
    <row r="66" spans="1:16" s="15" customFormat="1" ht="29.25" customHeight="1" x14ac:dyDescent="0.2">
      <c r="A66" s="16" t="s">
        <v>40</v>
      </c>
      <c r="B66" s="16" t="s">
        <v>66</v>
      </c>
      <c r="C66" s="16" t="s">
        <v>67</v>
      </c>
      <c r="D66" s="103" t="s">
        <v>68</v>
      </c>
      <c r="E66" s="103"/>
      <c r="F66" s="103" t="s">
        <v>54</v>
      </c>
      <c r="G66" s="103"/>
      <c r="H66" s="103" t="s">
        <v>55</v>
      </c>
      <c r="I66" s="103"/>
      <c r="J66" s="103" t="s">
        <v>56</v>
      </c>
      <c r="K66" s="103"/>
    </row>
    <row r="67" spans="1:16" ht="21.95" customHeight="1" x14ac:dyDescent="0.2">
      <c r="A67" s="19">
        <v>1</v>
      </c>
      <c r="B67" s="19">
        <v>2</v>
      </c>
      <c r="C67" s="19">
        <v>3</v>
      </c>
      <c r="D67" s="104">
        <v>4</v>
      </c>
      <c r="E67" s="104"/>
      <c r="F67" s="104">
        <v>5</v>
      </c>
      <c r="G67" s="104"/>
      <c r="H67" s="104">
        <v>6</v>
      </c>
      <c r="I67" s="104"/>
      <c r="J67" s="104">
        <v>7</v>
      </c>
      <c r="K67" s="68"/>
    </row>
    <row r="68" spans="1:16" ht="19.149999999999999" customHeight="1" x14ac:dyDescent="0.2">
      <c r="A68" s="21">
        <v>1</v>
      </c>
      <c r="B68" s="27" t="s">
        <v>69</v>
      </c>
      <c r="C68" s="28"/>
      <c r="D68" s="68"/>
      <c r="E68" s="68"/>
      <c r="F68" s="68"/>
      <c r="G68" s="68"/>
      <c r="H68" s="68"/>
      <c r="I68" s="68"/>
      <c r="J68" s="68"/>
      <c r="K68" s="68"/>
    </row>
    <row r="69" spans="1:16" ht="23.25" customHeight="1" x14ac:dyDescent="0.2">
      <c r="A69" s="29"/>
      <c r="B69" s="30" t="s">
        <v>70</v>
      </c>
      <c r="C69" s="30" t="s">
        <v>71</v>
      </c>
      <c r="D69" s="58" t="s">
        <v>72</v>
      </c>
      <c r="E69" s="58"/>
      <c r="F69" s="67">
        <v>6</v>
      </c>
      <c r="G69" s="67"/>
      <c r="H69" s="68"/>
      <c r="I69" s="68"/>
      <c r="J69" s="67">
        <f t="shared" ref="J69:J76" si="1">F69+H69</f>
        <v>6</v>
      </c>
      <c r="K69" s="67"/>
    </row>
    <row r="70" spans="1:16" ht="38.85" customHeight="1" x14ac:dyDescent="0.2">
      <c r="A70" s="29"/>
      <c r="B70" s="31" t="s">
        <v>73</v>
      </c>
      <c r="C70" s="30" t="s">
        <v>71</v>
      </c>
      <c r="D70" s="58" t="s">
        <v>74</v>
      </c>
      <c r="E70" s="58"/>
      <c r="F70" s="101">
        <v>669.89</v>
      </c>
      <c r="G70" s="101"/>
      <c r="H70" s="101">
        <v>57.44</v>
      </c>
      <c r="I70" s="101"/>
      <c r="J70" s="101">
        <f t="shared" si="1"/>
        <v>727.32999999999993</v>
      </c>
      <c r="K70" s="101"/>
      <c r="N70" s="32"/>
    </row>
    <row r="71" spans="1:16" ht="28.5" customHeight="1" x14ac:dyDescent="0.2">
      <c r="A71" s="29"/>
      <c r="B71" s="31" t="s">
        <v>75</v>
      </c>
      <c r="C71" s="30" t="s">
        <v>71</v>
      </c>
      <c r="D71" s="58" t="s">
        <v>74</v>
      </c>
      <c r="E71" s="58"/>
      <c r="F71" s="101">
        <v>148.88999999999999</v>
      </c>
      <c r="G71" s="101"/>
      <c r="H71" s="101">
        <v>10.44</v>
      </c>
      <c r="I71" s="101"/>
      <c r="J71" s="101">
        <f t="shared" si="1"/>
        <v>159.32999999999998</v>
      </c>
      <c r="K71" s="101"/>
      <c r="P71" s="32"/>
    </row>
    <row r="72" spans="1:16" ht="37.35" customHeight="1" x14ac:dyDescent="0.2">
      <c r="A72" s="29"/>
      <c r="B72" s="31" t="s">
        <v>76</v>
      </c>
      <c r="C72" s="30" t="s">
        <v>71</v>
      </c>
      <c r="D72" s="58" t="s">
        <v>74</v>
      </c>
      <c r="E72" s="58"/>
      <c r="F72" s="101">
        <v>97.5</v>
      </c>
      <c r="G72" s="101"/>
      <c r="H72" s="101">
        <v>4</v>
      </c>
      <c r="I72" s="101"/>
      <c r="J72" s="101">
        <f t="shared" si="1"/>
        <v>101.5</v>
      </c>
      <c r="K72" s="101"/>
      <c r="P72" s="32"/>
    </row>
    <row r="73" spans="1:16" ht="28.5" customHeight="1" x14ac:dyDescent="0.2">
      <c r="A73" s="29"/>
      <c r="B73" s="31" t="s">
        <v>77</v>
      </c>
      <c r="C73" s="30" t="s">
        <v>71</v>
      </c>
      <c r="D73" s="58" t="s">
        <v>74</v>
      </c>
      <c r="E73" s="58"/>
      <c r="F73" s="101">
        <v>188</v>
      </c>
      <c r="G73" s="101"/>
      <c r="H73" s="101">
        <v>25</v>
      </c>
      <c r="I73" s="101"/>
      <c r="J73" s="101">
        <f t="shared" si="1"/>
        <v>213</v>
      </c>
      <c r="K73" s="101"/>
      <c r="P73" s="32"/>
    </row>
    <row r="74" spans="1:16" ht="20.25" customHeight="1" x14ac:dyDescent="0.2">
      <c r="A74" s="29"/>
      <c r="B74" s="31" t="s">
        <v>78</v>
      </c>
      <c r="C74" s="30" t="s">
        <v>71</v>
      </c>
      <c r="D74" s="58" t="s">
        <v>74</v>
      </c>
      <c r="E74" s="58"/>
      <c r="F74" s="101">
        <v>102.5</v>
      </c>
      <c r="G74" s="101"/>
      <c r="H74" s="101">
        <f>4+0.5</f>
        <v>4.5</v>
      </c>
      <c r="I74" s="101"/>
      <c r="J74" s="101">
        <f t="shared" si="1"/>
        <v>107</v>
      </c>
      <c r="K74" s="101"/>
    </row>
    <row r="75" spans="1:16" ht="23.25" customHeight="1" x14ac:dyDescent="0.2">
      <c r="A75" s="29"/>
      <c r="B75" s="31" t="s">
        <v>79</v>
      </c>
      <c r="C75" s="30" t="s">
        <v>71</v>
      </c>
      <c r="D75" s="58" t="s">
        <v>74</v>
      </c>
      <c r="E75" s="58"/>
      <c r="F75" s="101">
        <v>133</v>
      </c>
      <c r="G75" s="101"/>
      <c r="H75" s="101">
        <v>13.5</v>
      </c>
      <c r="I75" s="101"/>
      <c r="J75" s="101">
        <f t="shared" si="1"/>
        <v>146.5</v>
      </c>
      <c r="K75" s="101"/>
    </row>
    <row r="76" spans="1:16" ht="97.15" customHeight="1" x14ac:dyDescent="0.2">
      <c r="A76" s="29"/>
      <c r="B76" s="28" t="s">
        <v>80</v>
      </c>
      <c r="C76" s="30" t="s">
        <v>81</v>
      </c>
      <c r="D76" s="58" t="s">
        <v>82</v>
      </c>
      <c r="E76" s="58"/>
      <c r="F76" s="74">
        <v>36091.86</v>
      </c>
      <c r="G76" s="74"/>
      <c r="H76" s="74"/>
      <c r="I76" s="74"/>
      <c r="J76" s="74">
        <f t="shared" si="1"/>
        <v>36091.86</v>
      </c>
      <c r="K76" s="74"/>
    </row>
    <row r="77" spans="1:16" ht="21.75" customHeight="1" x14ac:dyDescent="0.2">
      <c r="A77" s="29">
        <v>2</v>
      </c>
      <c r="B77" s="27" t="s">
        <v>83</v>
      </c>
      <c r="C77" s="30"/>
      <c r="D77" s="58"/>
      <c r="E77" s="58"/>
      <c r="F77" s="77"/>
      <c r="G77" s="77"/>
      <c r="H77" s="76"/>
      <c r="I77" s="76"/>
      <c r="J77" s="99"/>
      <c r="K77" s="100"/>
    </row>
    <row r="78" spans="1:16" ht="25.9" customHeight="1" x14ac:dyDescent="0.2">
      <c r="A78" s="29"/>
      <c r="B78" s="30" t="s">
        <v>84</v>
      </c>
      <c r="C78" s="30" t="s">
        <v>85</v>
      </c>
      <c r="D78" s="58" t="s">
        <v>72</v>
      </c>
      <c r="E78" s="58"/>
      <c r="F78" s="97">
        <v>2652</v>
      </c>
      <c r="G78" s="97"/>
      <c r="H78" s="98">
        <v>166</v>
      </c>
      <c r="I78" s="98"/>
      <c r="J78" s="83">
        <f t="shared" ref="J78:J83" si="2">F78+H78</f>
        <v>2818</v>
      </c>
      <c r="K78" s="84"/>
      <c r="N78" s="33"/>
    </row>
    <row r="79" spans="1:16" ht="36" customHeight="1" x14ac:dyDescent="0.2">
      <c r="A79" s="29"/>
      <c r="B79" s="30" t="s">
        <v>86</v>
      </c>
      <c r="C79" s="30" t="s">
        <v>85</v>
      </c>
      <c r="D79" s="58" t="s">
        <v>72</v>
      </c>
      <c r="E79" s="58"/>
      <c r="F79" s="98"/>
      <c r="G79" s="98"/>
      <c r="H79" s="97">
        <v>269</v>
      </c>
      <c r="I79" s="97"/>
      <c r="J79" s="83">
        <f t="shared" si="2"/>
        <v>269</v>
      </c>
      <c r="K79" s="84"/>
    </row>
    <row r="80" spans="1:16" ht="21.75" customHeight="1" x14ac:dyDescent="0.2">
      <c r="A80" s="34"/>
      <c r="B80" s="30" t="s">
        <v>87</v>
      </c>
      <c r="C80" s="30" t="s">
        <v>85</v>
      </c>
      <c r="D80" s="58" t="s">
        <v>72</v>
      </c>
      <c r="E80" s="58"/>
      <c r="F80" s="98">
        <v>84</v>
      </c>
      <c r="G80" s="98"/>
      <c r="H80" s="97">
        <v>8</v>
      </c>
      <c r="I80" s="97"/>
      <c r="J80" s="83">
        <f t="shared" si="2"/>
        <v>92</v>
      </c>
      <c r="K80" s="84"/>
    </row>
    <row r="81" spans="1:14" ht="23.85" customHeight="1" x14ac:dyDescent="0.2">
      <c r="A81" s="29"/>
      <c r="B81" s="30" t="s">
        <v>88</v>
      </c>
      <c r="C81" s="30" t="s">
        <v>85</v>
      </c>
      <c r="D81" s="58" t="s">
        <v>89</v>
      </c>
      <c r="E81" s="58"/>
      <c r="F81" s="97">
        <v>1030</v>
      </c>
      <c r="G81" s="97"/>
      <c r="H81" s="98">
        <v>119</v>
      </c>
      <c r="I81" s="98"/>
      <c r="J81" s="83">
        <f t="shared" si="2"/>
        <v>1149</v>
      </c>
      <c r="K81" s="84"/>
    </row>
    <row r="82" spans="1:14" ht="19.149999999999999" customHeight="1" x14ac:dyDescent="0.2">
      <c r="A82" s="29"/>
      <c r="B82" s="30" t="s">
        <v>90</v>
      </c>
      <c r="C82" s="30" t="s">
        <v>85</v>
      </c>
      <c r="D82" s="58" t="s">
        <v>89</v>
      </c>
      <c r="E82" s="58"/>
      <c r="F82" s="97">
        <v>875</v>
      </c>
      <c r="G82" s="97"/>
      <c r="H82" s="98">
        <v>105</v>
      </c>
      <c r="I82" s="98"/>
      <c r="J82" s="83">
        <f t="shared" si="2"/>
        <v>980</v>
      </c>
      <c r="K82" s="84"/>
    </row>
    <row r="83" spans="1:14" ht="27" customHeight="1" x14ac:dyDescent="0.2">
      <c r="A83" s="29"/>
      <c r="B83" s="30" t="s">
        <v>91</v>
      </c>
      <c r="C83" s="30" t="s">
        <v>85</v>
      </c>
      <c r="D83" s="58" t="s">
        <v>89</v>
      </c>
      <c r="E83" s="58"/>
      <c r="F83" s="98">
        <v>2208</v>
      </c>
      <c r="G83" s="98"/>
      <c r="H83" s="97">
        <v>216</v>
      </c>
      <c r="I83" s="97"/>
      <c r="J83" s="83">
        <f t="shared" si="2"/>
        <v>2424</v>
      </c>
      <c r="K83" s="84"/>
    </row>
    <row r="84" spans="1:14" ht="42.2" customHeight="1" x14ac:dyDescent="0.2">
      <c r="A84" s="35"/>
      <c r="B84" s="36" t="s">
        <v>92</v>
      </c>
      <c r="C84" s="36" t="s">
        <v>71</v>
      </c>
      <c r="D84" s="85" t="s">
        <v>82</v>
      </c>
      <c r="E84" s="86"/>
      <c r="F84" s="87"/>
      <c r="G84" s="88"/>
      <c r="H84" s="89">
        <v>2</v>
      </c>
      <c r="I84" s="90"/>
      <c r="J84" s="91">
        <f>F84+H84</f>
        <v>2</v>
      </c>
      <c r="K84" s="92"/>
    </row>
    <row r="85" spans="1:14" ht="42.2" customHeight="1" x14ac:dyDescent="0.2">
      <c r="A85" s="35"/>
      <c r="B85" s="36" t="s">
        <v>93</v>
      </c>
      <c r="C85" s="36" t="s">
        <v>71</v>
      </c>
      <c r="D85" s="85" t="s">
        <v>82</v>
      </c>
      <c r="E85" s="86"/>
      <c r="F85" s="93">
        <v>1</v>
      </c>
      <c r="G85" s="94"/>
      <c r="H85" s="95"/>
      <c r="I85" s="96"/>
      <c r="J85" s="95">
        <f>F85+H85</f>
        <v>1</v>
      </c>
      <c r="K85" s="96"/>
    </row>
    <row r="86" spans="1:14" ht="50.25" customHeight="1" x14ac:dyDescent="0.2">
      <c r="A86" s="29"/>
      <c r="B86" s="30" t="s">
        <v>94</v>
      </c>
      <c r="C86" s="30" t="s">
        <v>71</v>
      </c>
      <c r="D86" s="58" t="s">
        <v>89</v>
      </c>
      <c r="E86" s="58"/>
      <c r="F86" s="81">
        <v>2</v>
      </c>
      <c r="G86" s="82"/>
      <c r="H86" s="83"/>
      <c r="I86" s="84"/>
      <c r="J86" s="83">
        <f t="shared" ref="J86:J87" si="3">F86+H86</f>
        <v>2</v>
      </c>
      <c r="K86" s="84"/>
      <c r="M86" s="6"/>
    </row>
    <row r="87" spans="1:14" ht="37.35" customHeight="1" x14ac:dyDescent="0.2">
      <c r="A87" s="29"/>
      <c r="B87" s="30" t="s">
        <v>95</v>
      </c>
      <c r="C87" s="30" t="s">
        <v>85</v>
      </c>
      <c r="D87" s="58" t="s">
        <v>89</v>
      </c>
      <c r="E87" s="58"/>
      <c r="F87" s="81">
        <v>66</v>
      </c>
      <c r="G87" s="82"/>
      <c r="H87" s="83"/>
      <c r="I87" s="84"/>
      <c r="J87" s="83">
        <f t="shared" si="3"/>
        <v>66</v>
      </c>
      <c r="K87" s="84"/>
      <c r="M87" s="6"/>
    </row>
    <row r="88" spans="1:14" ht="25.9" customHeight="1" x14ac:dyDescent="0.2">
      <c r="A88" s="29">
        <v>3</v>
      </c>
      <c r="B88" s="27" t="s">
        <v>96</v>
      </c>
      <c r="C88" s="30"/>
      <c r="D88" s="58"/>
      <c r="E88" s="78"/>
      <c r="F88" s="79"/>
      <c r="G88" s="79"/>
      <c r="H88" s="67"/>
      <c r="I88" s="67"/>
      <c r="J88" s="80"/>
      <c r="K88" s="80"/>
    </row>
    <row r="89" spans="1:14" s="37" customFormat="1" ht="23.1" customHeight="1" x14ac:dyDescent="0.2">
      <c r="A89" s="34"/>
      <c r="B89" s="30" t="s">
        <v>97</v>
      </c>
      <c r="C89" s="30" t="s">
        <v>81</v>
      </c>
      <c r="D89" s="58" t="s">
        <v>98</v>
      </c>
      <c r="E89" s="58"/>
      <c r="F89" s="74">
        <f>ROUND((D62-F76)/(F78+H79+H78),2)</f>
        <v>52289.94</v>
      </c>
      <c r="G89" s="74"/>
      <c r="H89" s="75">
        <f>'[1]1091 розрахунок'!F14</f>
        <v>45812.983341934472</v>
      </c>
      <c r="I89" s="75"/>
      <c r="J89" s="74">
        <f>(F89+H89)/2</f>
        <v>49051.461670967241</v>
      </c>
      <c r="K89" s="74"/>
      <c r="L89" s="6"/>
      <c r="M89" s="6"/>
      <c r="N89" s="6"/>
    </row>
    <row r="90" spans="1:14" s="37" customFormat="1" ht="34.700000000000003" customHeight="1" x14ac:dyDescent="0.2">
      <c r="A90" s="29"/>
      <c r="B90" s="30" t="s">
        <v>99</v>
      </c>
      <c r="C90" s="30" t="s">
        <v>81</v>
      </c>
      <c r="D90" s="58" t="s">
        <v>98</v>
      </c>
      <c r="E90" s="58"/>
      <c r="F90" s="74">
        <f>ROUND(F76/F87,2)</f>
        <v>546.85</v>
      </c>
      <c r="G90" s="74"/>
      <c r="H90" s="75"/>
      <c r="I90" s="75"/>
      <c r="J90" s="74">
        <f>F90+H90</f>
        <v>546.85</v>
      </c>
      <c r="K90" s="74"/>
      <c r="L90" s="6"/>
      <c r="M90" s="6"/>
      <c r="N90" s="6"/>
    </row>
    <row r="91" spans="1:14" s="37" customFormat="1" ht="28.5" customHeight="1" x14ac:dyDescent="0.2">
      <c r="A91" s="29"/>
      <c r="B91" s="30" t="s">
        <v>100</v>
      </c>
      <c r="C91" s="30" t="s">
        <v>85</v>
      </c>
      <c r="D91" s="58" t="s">
        <v>98</v>
      </c>
      <c r="E91" s="58"/>
      <c r="F91" s="76">
        <f>ROUND(F78/(F71+F72),0)</f>
        <v>11</v>
      </c>
      <c r="G91" s="76"/>
      <c r="H91" s="76">
        <f>ROUND((H79+H78)/(H71+H72),0)</f>
        <v>30</v>
      </c>
      <c r="I91" s="76"/>
      <c r="J91" s="77">
        <f>ROUND((J78+J79)/(J71+J72),0)</f>
        <v>12</v>
      </c>
      <c r="K91" s="77"/>
    </row>
    <row r="92" spans="1:14" s="37" customFormat="1" ht="53.1" customHeight="1" x14ac:dyDescent="0.2">
      <c r="A92" s="38"/>
      <c r="B92" s="36" t="s">
        <v>101</v>
      </c>
      <c r="C92" s="36" t="s">
        <v>81</v>
      </c>
      <c r="D92" s="69" t="s">
        <v>98</v>
      </c>
      <c r="E92" s="69"/>
      <c r="F92" s="70"/>
      <c r="G92" s="71"/>
      <c r="H92" s="72">
        <v>1093204.3400000001</v>
      </c>
      <c r="I92" s="73"/>
      <c r="J92" s="72">
        <f t="shared" ref="J92:J93" si="4">F92+H92</f>
        <v>1093204.3400000001</v>
      </c>
      <c r="K92" s="73"/>
    </row>
    <row r="93" spans="1:14" s="37" customFormat="1" ht="53.1" customHeight="1" x14ac:dyDescent="0.2">
      <c r="A93" s="38"/>
      <c r="B93" s="36" t="s">
        <v>102</v>
      </c>
      <c r="C93" s="36" t="s">
        <v>81</v>
      </c>
      <c r="D93" s="69" t="s">
        <v>98</v>
      </c>
      <c r="E93" s="69"/>
      <c r="F93" s="70">
        <v>272034.15999999997</v>
      </c>
      <c r="G93" s="71"/>
      <c r="H93" s="72"/>
      <c r="I93" s="73"/>
      <c r="J93" s="72">
        <f t="shared" si="4"/>
        <v>272034.15999999997</v>
      </c>
      <c r="K93" s="73"/>
    </row>
    <row r="94" spans="1:14" s="37" customFormat="1" ht="21.2" customHeight="1" x14ac:dyDescent="0.2">
      <c r="A94" s="29">
        <v>4</v>
      </c>
      <c r="B94" s="27" t="s">
        <v>103</v>
      </c>
      <c r="C94" s="30"/>
      <c r="D94" s="58"/>
      <c r="E94" s="58"/>
      <c r="F94" s="67"/>
      <c r="G94" s="67"/>
      <c r="H94" s="68"/>
      <c r="I94" s="68"/>
      <c r="J94" s="67"/>
      <c r="K94" s="67"/>
    </row>
    <row r="95" spans="1:14" ht="39.4" customHeight="1" x14ac:dyDescent="0.2">
      <c r="A95" s="29"/>
      <c r="B95" s="30" t="s">
        <v>104</v>
      </c>
      <c r="C95" s="30" t="s">
        <v>105</v>
      </c>
      <c r="D95" s="58" t="s">
        <v>106</v>
      </c>
      <c r="E95" s="58"/>
      <c r="F95" s="62">
        <v>100</v>
      </c>
      <c r="G95" s="62"/>
      <c r="H95" s="60">
        <v>100</v>
      </c>
      <c r="I95" s="60"/>
      <c r="J95" s="62">
        <v>100</v>
      </c>
      <c r="K95" s="62"/>
    </row>
    <row r="96" spans="1:14" ht="24.4" customHeight="1" x14ac:dyDescent="0.2">
      <c r="A96" s="39"/>
      <c r="B96" s="40" t="s">
        <v>107</v>
      </c>
      <c r="C96" s="40" t="s">
        <v>105</v>
      </c>
      <c r="D96" s="66" t="s">
        <v>106</v>
      </c>
      <c r="E96" s="66"/>
      <c r="F96" s="62">
        <f>ROUND(F83*100/F78,1)</f>
        <v>83.3</v>
      </c>
      <c r="G96" s="62"/>
      <c r="H96" s="62">
        <f>ROUND(H83*100/H79,1)</f>
        <v>80.3</v>
      </c>
      <c r="I96" s="62"/>
      <c r="J96" s="62">
        <f>ROUND(J83*100/(J78+J79-H78),1)</f>
        <v>83</v>
      </c>
      <c r="K96" s="62"/>
    </row>
    <row r="97" spans="1:13" ht="21.75" customHeight="1" x14ac:dyDescent="0.2">
      <c r="A97" s="29"/>
      <c r="B97" s="30" t="s">
        <v>108</v>
      </c>
      <c r="C97" s="30" t="s">
        <v>105</v>
      </c>
      <c r="D97" s="58" t="s">
        <v>98</v>
      </c>
      <c r="E97" s="58"/>
      <c r="F97" s="60">
        <f>ROUND(F82/F81*100,1)</f>
        <v>85</v>
      </c>
      <c r="G97" s="60"/>
      <c r="H97" s="60">
        <f>ROUND(H82/H81*100,1)</f>
        <v>88.2</v>
      </c>
      <c r="I97" s="60"/>
      <c r="J97" s="60">
        <f>ROUND(J82/J81*100,1)</f>
        <v>85.3</v>
      </c>
      <c r="K97" s="60"/>
    </row>
    <row r="98" spans="1:13" ht="38.1" customHeight="1" x14ac:dyDescent="0.2">
      <c r="A98" s="30"/>
      <c r="B98" s="30" t="s">
        <v>109</v>
      </c>
      <c r="C98" s="30" t="s">
        <v>105</v>
      </c>
      <c r="D98" s="58" t="s">
        <v>98</v>
      </c>
      <c r="E98" s="58"/>
      <c r="F98" s="62"/>
      <c r="G98" s="62"/>
      <c r="H98" s="63">
        <v>107.1</v>
      </c>
      <c r="I98" s="64"/>
      <c r="J98" s="62">
        <f>H98</f>
        <v>107.1</v>
      </c>
      <c r="K98" s="62"/>
    </row>
    <row r="99" spans="1:13" ht="35.450000000000003" customHeight="1" x14ac:dyDescent="0.2">
      <c r="A99" s="30"/>
      <c r="B99" s="30" t="s">
        <v>110</v>
      </c>
      <c r="C99" s="30" t="s">
        <v>105</v>
      </c>
      <c r="D99" s="58" t="s">
        <v>98</v>
      </c>
      <c r="E99" s="58"/>
      <c r="F99" s="63">
        <v>99</v>
      </c>
      <c r="G99" s="64"/>
      <c r="H99" s="65"/>
      <c r="I99" s="65"/>
      <c r="J99" s="62">
        <f>F99</f>
        <v>99</v>
      </c>
      <c r="K99" s="62"/>
    </row>
    <row r="100" spans="1:13" ht="19.5" customHeight="1" x14ac:dyDescent="0.2">
      <c r="A100" s="28"/>
      <c r="B100" s="30" t="s">
        <v>111</v>
      </c>
      <c r="C100" s="30" t="s">
        <v>105</v>
      </c>
      <c r="D100" s="58" t="s">
        <v>98</v>
      </c>
      <c r="E100" s="58"/>
      <c r="F100" s="59"/>
      <c r="G100" s="59"/>
      <c r="H100" s="60">
        <v>90.9</v>
      </c>
      <c r="I100" s="60"/>
      <c r="J100" s="60">
        <f>H100</f>
        <v>90.9</v>
      </c>
      <c r="K100" s="60"/>
      <c r="M100" s="41"/>
    </row>
    <row r="101" spans="1:13" ht="15.75" x14ac:dyDescent="0.2">
      <c r="A101" s="9"/>
      <c r="B101" s="3"/>
      <c r="C101" s="3"/>
      <c r="D101" s="3"/>
      <c r="E101" s="3"/>
      <c r="F101" s="5"/>
      <c r="G101" s="5"/>
      <c r="H101" s="42"/>
      <c r="I101" s="42"/>
      <c r="J101" s="42"/>
      <c r="K101" s="42"/>
    </row>
    <row r="102" spans="1:13" ht="27.75" customHeight="1" x14ac:dyDescent="0.25">
      <c r="A102" s="53" t="s">
        <v>112</v>
      </c>
      <c r="B102" s="53"/>
      <c r="C102" s="43"/>
      <c r="D102" s="43"/>
      <c r="E102" s="44"/>
      <c r="F102" s="43"/>
      <c r="G102" s="43"/>
      <c r="H102" s="61" t="s">
        <v>113</v>
      </c>
      <c r="I102" s="61"/>
      <c r="J102" s="61"/>
      <c r="K102" s="61"/>
    </row>
    <row r="103" spans="1:13" ht="58.7" customHeight="1" x14ac:dyDescent="0.25">
      <c r="A103" s="53" t="s">
        <v>114</v>
      </c>
      <c r="B103" s="53"/>
      <c r="C103" s="43"/>
      <c r="D103" s="43"/>
      <c r="E103" s="45" t="s">
        <v>115</v>
      </c>
      <c r="F103" s="46"/>
      <c r="G103" s="46"/>
      <c r="H103" s="54" t="s">
        <v>116</v>
      </c>
      <c r="I103" s="55"/>
      <c r="J103" s="55"/>
      <c r="K103" s="55"/>
    </row>
    <row r="104" spans="1:13" ht="19.5" customHeight="1" x14ac:dyDescent="0.25">
      <c r="A104" s="53" t="s">
        <v>117</v>
      </c>
      <c r="B104" s="53"/>
      <c r="C104" s="43"/>
      <c r="D104" s="43"/>
      <c r="E104" s="43"/>
      <c r="F104" s="43"/>
      <c r="G104" s="43"/>
      <c r="H104" s="56"/>
      <c r="I104" s="56"/>
      <c r="J104" s="56"/>
      <c r="K104" s="56"/>
    </row>
    <row r="105" spans="1:13" ht="29.25" customHeight="1" x14ac:dyDescent="0.25">
      <c r="A105" s="47"/>
      <c r="B105" s="43"/>
      <c r="C105" s="43"/>
      <c r="D105" s="43"/>
      <c r="E105" s="44"/>
      <c r="F105" s="43"/>
      <c r="G105" s="43"/>
      <c r="H105" s="57" t="s">
        <v>118</v>
      </c>
      <c r="I105" s="57"/>
      <c r="J105" s="57"/>
      <c r="K105" s="57"/>
    </row>
    <row r="106" spans="1:13" ht="29.25" customHeight="1" x14ac:dyDescent="0.2">
      <c r="A106" s="47" t="s">
        <v>119</v>
      </c>
      <c r="B106" s="43"/>
      <c r="C106" s="47"/>
      <c r="D106" s="43"/>
      <c r="E106" s="45" t="s">
        <v>115</v>
      </c>
      <c r="F106" s="45"/>
      <c r="G106" s="46"/>
      <c r="H106" s="54" t="s">
        <v>116</v>
      </c>
      <c r="I106" s="55"/>
      <c r="J106" s="55"/>
      <c r="K106" s="55"/>
    </row>
    <row r="107" spans="1:13" ht="21.2" customHeight="1" x14ac:dyDescent="0.2">
      <c r="A107" s="48"/>
      <c r="B107" s="51" t="s">
        <v>120</v>
      </c>
      <c r="C107" s="51"/>
      <c r="D107" s="51"/>
      <c r="E107" s="48"/>
      <c r="F107" s="48"/>
      <c r="G107" s="48"/>
      <c r="H107" s="48"/>
      <c r="I107" s="48"/>
      <c r="J107" s="48"/>
      <c r="K107" s="48"/>
    </row>
    <row r="108" spans="1:13" ht="16.5" customHeight="1" x14ac:dyDescent="0.2">
      <c r="A108" s="48"/>
      <c r="B108" s="50" t="s">
        <v>122</v>
      </c>
      <c r="C108" s="49"/>
      <c r="D108" s="49"/>
      <c r="E108" s="48"/>
      <c r="F108" s="48"/>
      <c r="G108" s="48"/>
      <c r="H108" s="48"/>
      <c r="I108" s="48"/>
      <c r="J108" s="48"/>
      <c r="K108" s="48"/>
    </row>
    <row r="109" spans="1:13" x14ac:dyDescent="0.2">
      <c r="A109" s="52"/>
      <c r="B109" s="52"/>
    </row>
  </sheetData>
  <mergeCells count="246">
    <mergeCell ref="B6:C6"/>
    <mergeCell ref="E6:F6"/>
    <mergeCell ref="G6:K6"/>
    <mergeCell ref="A7:K7"/>
    <mergeCell ref="A8:L8"/>
    <mergeCell ref="A9:K9"/>
    <mergeCell ref="G1:K1"/>
    <mergeCell ref="G2:K2"/>
    <mergeCell ref="A3:K3"/>
    <mergeCell ref="B4:F4"/>
    <mergeCell ref="G4:K4"/>
    <mergeCell ref="B5:F5"/>
    <mergeCell ref="G5:K5"/>
    <mergeCell ref="A16:K16"/>
    <mergeCell ref="A17:K17"/>
    <mergeCell ref="A18:K18"/>
    <mergeCell ref="A19:K19"/>
    <mergeCell ref="A20:K20"/>
    <mergeCell ref="A21:K21"/>
    <mergeCell ref="A10:I10"/>
    <mergeCell ref="A11:K11"/>
    <mergeCell ref="A12:K12"/>
    <mergeCell ref="A13:K13"/>
    <mergeCell ref="A14:K14"/>
    <mergeCell ref="A15:K15"/>
    <mergeCell ref="A28:K28"/>
    <mergeCell ref="A29:K29"/>
    <mergeCell ref="A30:K30"/>
    <mergeCell ref="A31:K31"/>
    <mergeCell ref="A32:K32"/>
    <mergeCell ref="A33:K33"/>
    <mergeCell ref="A22:K22"/>
    <mergeCell ref="A23:K23"/>
    <mergeCell ref="A24:K24"/>
    <mergeCell ref="A25:K25"/>
    <mergeCell ref="A26:K26"/>
    <mergeCell ref="A27:K27"/>
    <mergeCell ref="A43:K43"/>
    <mergeCell ref="B45:H45"/>
    <mergeCell ref="B46:H46"/>
    <mergeCell ref="B47:H47"/>
    <mergeCell ref="A48:H48"/>
    <mergeCell ref="A49:I49"/>
    <mergeCell ref="B35:H35"/>
    <mergeCell ref="B36:H36"/>
    <mergeCell ref="B37:H37"/>
    <mergeCell ref="B38:H38"/>
    <mergeCell ref="B39:H39"/>
    <mergeCell ref="A41:K41"/>
    <mergeCell ref="B52:C52"/>
    <mergeCell ref="D52:E52"/>
    <mergeCell ref="F52:G52"/>
    <mergeCell ref="H52:I52"/>
    <mergeCell ref="B53:C53"/>
    <mergeCell ref="D53:E53"/>
    <mergeCell ref="F53:G53"/>
    <mergeCell ref="H53:I53"/>
    <mergeCell ref="B50:C50"/>
    <mergeCell ref="D50:E50"/>
    <mergeCell ref="F50:G50"/>
    <mergeCell ref="H50:I50"/>
    <mergeCell ref="B51:C51"/>
    <mergeCell ref="D51:E51"/>
    <mergeCell ref="F51:G51"/>
    <mergeCell ref="H51:I51"/>
    <mergeCell ref="A56:C56"/>
    <mergeCell ref="D56:E56"/>
    <mergeCell ref="F56:G56"/>
    <mergeCell ref="H56:I56"/>
    <mergeCell ref="A58:H58"/>
    <mergeCell ref="A59:I59"/>
    <mergeCell ref="B54:C54"/>
    <mergeCell ref="D54:E54"/>
    <mergeCell ref="F54:G54"/>
    <mergeCell ref="H54:I54"/>
    <mergeCell ref="B55:C55"/>
    <mergeCell ref="D55:E55"/>
    <mergeCell ref="F55:G55"/>
    <mergeCell ref="H55:I55"/>
    <mergeCell ref="A62:C62"/>
    <mergeCell ref="D62:E62"/>
    <mergeCell ref="F62:G62"/>
    <mergeCell ref="H62:I62"/>
    <mergeCell ref="A63:C63"/>
    <mergeCell ref="D63:E63"/>
    <mergeCell ref="F63:G63"/>
    <mergeCell ref="H63:I63"/>
    <mergeCell ref="A60:C60"/>
    <mergeCell ref="D60:E60"/>
    <mergeCell ref="F60:G60"/>
    <mergeCell ref="H60:I60"/>
    <mergeCell ref="A61:C61"/>
    <mergeCell ref="D61:E61"/>
    <mergeCell ref="F61:G61"/>
    <mergeCell ref="H61:I61"/>
    <mergeCell ref="A65:H65"/>
    <mergeCell ref="D66:E66"/>
    <mergeCell ref="F66:G66"/>
    <mergeCell ref="H66:I66"/>
    <mergeCell ref="J66:K66"/>
    <mergeCell ref="D67:E67"/>
    <mergeCell ref="F67:G67"/>
    <mergeCell ref="H67:I67"/>
    <mergeCell ref="J67:K67"/>
    <mergeCell ref="D70:E70"/>
    <mergeCell ref="F70:G70"/>
    <mergeCell ref="H70:I70"/>
    <mergeCell ref="J70:K70"/>
    <mergeCell ref="D71:E71"/>
    <mergeCell ref="F71:G71"/>
    <mergeCell ref="H71:I71"/>
    <mergeCell ref="J71:K71"/>
    <mergeCell ref="D68:E68"/>
    <mergeCell ref="F68:G68"/>
    <mergeCell ref="H68:I68"/>
    <mergeCell ref="J68:K68"/>
    <mergeCell ref="D69:E69"/>
    <mergeCell ref="F69:G69"/>
    <mergeCell ref="H69:I69"/>
    <mergeCell ref="J69:K69"/>
    <mergeCell ref="D74:E74"/>
    <mergeCell ref="F74:G74"/>
    <mergeCell ref="H74:I74"/>
    <mergeCell ref="J74:K74"/>
    <mergeCell ref="D75:E75"/>
    <mergeCell ref="F75:G75"/>
    <mergeCell ref="H75:I75"/>
    <mergeCell ref="J75:K75"/>
    <mergeCell ref="D72:E72"/>
    <mergeCell ref="F72:G72"/>
    <mergeCell ref="H72:I72"/>
    <mergeCell ref="J72:K72"/>
    <mergeCell ref="D73:E73"/>
    <mergeCell ref="F73:G73"/>
    <mergeCell ref="H73:I73"/>
    <mergeCell ref="J73:K73"/>
    <mergeCell ref="D78:E78"/>
    <mergeCell ref="F78:G78"/>
    <mergeCell ref="H78:I78"/>
    <mergeCell ref="J78:K78"/>
    <mergeCell ref="D79:E79"/>
    <mergeCell ref="F79:G79"/>
    <mergeCell ref="H79:I79"/>
    <mergeCell ref="J79:K79"/>
    <mergeCell ref="D76:E76"/>
    <mergeCell ref="F76:G76"/>
    <mergeCell ref="H76:I76"/>
    <mergeCell ref="J76:K76"/>
    <mergeCell ref="D77:E77"/>
    <mergeCell ref="F77:G77"/>
    <mergeCell ref="H77:I77"/>
    <mergeCell ref="J77:K77"/>
    <mergeCell ref="D82:E82"/>
    <mergeCell ref="F82:G82"/>
    <mergeCell ref="H82:I82"/>
    <mergeCell ref="J82:K82"/>
    <mergeCell ref="D83:E83"/>
    <mergeCell ref="F83:G83"/>
    <mergeCell ref="H83:I83"/>
    <mergeCell ref="J83:K83"/>
    <mergeCell ref="D80:E80"/>
    <mergeCell ref="F80:G80"/>
    <mergeCell ref="H80:I80"/>
    <mergeCell ref="J80:K80"/>
    <mergeCell ref="D81:E81"/>
    <mergeCell ref="F81:G81"/>
    <mergeCell ref="H81:I81"/>
    <mergeCell ref="J81:K81"/>
    <mergeCell ref="D86:E86"/>
    <mergeCell ref="F86:G86"/>
    <mergeCell ref="H86:I86"/>
    <mergeCell ref="J86:K86"/>
    <mergeCell ref="D87:E87"/>
    <mergeCell ref="F87:G87"/>
    <mergeCell ref="H87:I87"/>
    <mergeCell ref="J87:K87"/>
    <mergeCell ref="D84:E84"/>
    <mergeCell ref="F84:G84"/>
    <mergeCell ref="H84:I84"/>
    <mergeCell ref="J84:K84"/>
    <mergeCell ref="D85:E85"/>
    <mergeCell ref="F85:G85"/>
    <mergeCell ref="H85:I85"/>
    <mergeCell ref="J85:K85"/>
    <mergeCell ref="D90:E90"/>
    <mergeCell ref="F90:G90"/>
    <mergeCell ref="H90:I90"/>
    <mergeCell ref="J90:K90"/>
    <mergeCell ref="D91:E91"/>
    <mergeCell ref="F91:G91"/>
    <mergeCell ref="H91:I91"/>
    <mergeCell ref="J91:K91"/>
    <mergeCell ref="D88:E88"/>
    <mergeCell ref="F88:G88"/>
    <mergeCell ref="H88:I88"/>
    <mergeCell ref="J88:K88"/>
    <mergeCell ref="D89:E89"/>
    <mergeCell ref="F89:G89"/>
    <mergeCell ref="H89:I89"/>
    <mergeCell ref="J89:K89"/>
    <mergeCell ref="D94:E94"/>
    <mergeCell ref="F94:G94"/>
    <mergeCell ref="H94:I94"/>
    <mergeCell ref="J94:K94"/>
    <mergeCell ref="D95:E95"/>
    <mergeCell ref="F95:G95"/>
    <mergeCell ref="H95:I95"/>
    <mergeCell ref="J95:K95"/>
    <mergeCell ref="D92:E92"/>
    <mergeCell ref="F92:G92"/>
    <mergeCell ref="H92:I92"/>
    <mergeCell ref="J92:K92"/>
    <mergeCell ref="D93:E93"/>
    <mergeCell ref="F93:G93"/>
    <mergeCell ref="H93:I93"/>
    <mergeCell ref="J93:K93"/>
    <mergeCell ref="D98:E98"/>
    <mergeCell ref="F98:G98"/>
    <mergeCell ref="H98:I98"/>
    <mergeCell ref="J98:K98"/>
    <mergeCell ref="D99:E99"/>
    <mergeCell ref="F99:G99"/>
    <mergeCell ref="H99:I99"/>
    <mergeCell ref="J99:K99"/>
    <mergeCell ref="D96:E96"/>
    <mergeCell ref="F96:G96"/>
    <mergeCell ref="H96:I96"/>
    <mergeCell ref="J96:K96"/>
    <mergeCell ref="D97:E97"/>
    <mergeCell ref="F97:G97"/>
    <mergeCell ref="H97:I97"/>
    <mergeCell ref="J97:K97"/>
    <mergeCell ref="B107:D107"/>
    <mergeCell ref="A109:B109"/>
    <mergeCell ref="A103:B103"/>
    <mergeCell ref="H103:K103"/>
    <mergeCell ref="A104:B104"/>
    <mergeCell ref="H104:K104"/>
    <mergeCell ref="H105:K105"/>
    <mergeCell ref="H106:K106"/>
    <mergeCell ref="D100:E100"/>
    <mergeCell ref="F100:G100"/>
    <mergeCell ref="H100:I100"/>
    <mergeCell ref="J100:K100"/>
    <mergeCell ref="A102:B102"/>
    <mergeCell ref="H102:K102"/>
  </mergeCells>
  <pageMargins left="0.62992125984251968" right="0.23622047244094491" top="0.35433070866141736" bottom="0.15748031496062992" header="0.31496062992125984" footer="0.31496062992125984"/>
  <pageSetup paperSize="9" scale="65" fitToHeight="4" orientation="landscape" r:id="rId1"/>
  <rowBreaks count="1" manualBreakCount="1">
    <brk id="23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0611091</vt:lpstr>
      <vt:lpstr>'0611091'!Область_друку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PC3</dc:creator>
  <cp:lastModifiedBy>Ліщук Петро Андрійович</cp:lastModifiedBy>
  <dcterms:created xsi:type="dcterms:W3CDTF">2025-04-16T10:26:32Z</dcterms:created>
  <dcterms:modified xsi:type="dcterms:W3CDTF">2025-04-17T11:36:42Z</dcterms:modified>
</cp:coreProperties>
</file>