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4385" windowHeight="3645"/>
  </bookViews>
  <sheets>
    <sheet name="1115031" sheetId="9" r:id="rId1"/>
  </sheets>
  <definedNames>
    <definedName name="_xlnm.Print_Area" localSheetId="0">'1115031'!$A$1:$BM$119</definedName>
  </definedNames>
  <calcPr calcId="152511"/>
</workbook>
</file>

<file path=xl/calcChain.xml><?xml version="1.0" encoding="utf-8"?>
<calcChain xmlns="http://schemas.openxmlformats.org/spreadsheetml/2006/main">
  <c r="AO90" i="9" l="1"/>
  <c r="AO86" i="9"/>
  <c r="AO85" i="9"/>
  <c r="BE104" i="9" l="1"/>
  <c r="AW104" i="9"/>
  <c r="AO104" i="9"/>
  <c r="AW92" i="9"/>
  <c r="AO92" i="9"/>
  <c r="AW87" i="9"/>
  <c r="AO87" i="9"/>
  <c r="AJ73" i="9"/>
  <c r="AR73" i="9"/>
  <c r="AB73" i="9"/>
  <c r="AS22" i="9" l="1"/>
  <c r="I23" i="9"/>
  <c r="BE84" i="9" l="1"/>
  <c r="AR72" i="9" l="1"/>
  <c r="AO98" i="9" l="1"/>
  <c r="AW103" i="9" l="1"/>
  <c r="AK50" i="9" l="1"/>
  <c r="AC50" i="9"/>
  <c r="BE98" i="9" l="1"/>
  <c r="AK63" i="9"/>
  <c r="BE88" i="9" l="1"/>
  <c r="AK60" i="9" l="1"/>
  <c r="AC63" i="9" l="1"/>
  <c r="AK51" i="9" l="1"/>
  <c r="AS61" i="9" l="1"/>
  <c r="AS60" i="9"/>
  <c r="AS59" i="9"/>
  <c r="AS58" i="9"/>
  <c r="AS57" i="9"/>
  <c r="AS56" i="9"/>
  <c r="AO97" i="9" l="1"/>
  <c r="AC62" i="9"/>
  <c r="AO82" i="9" s="1"/>
  <c r="BE82" i="9" s="1"/>
  <c r="AS62" i="9" l="1"/>
  <c r="AO99" i="9"/>
  <c r="BE87" i="9"/>
  <c r="AW99" i="9" l="1"/>
  <c r="AS55" i="9"/>
  <c r="AS63" i="9" l="1"/>
  <c r="BE97" i="9"/>
  <c r="BE94" i="9"/>
  <c r="BE83" i="9"/>
  <c r="AS54" i="9" l="1"/>
  <c r="AS53" i="9"/>
  <c r="AS50" i="9"/>
  <c r="AW81" i="9" l="1"/>
  <c r="AW96" i="9" s="1"/>
  <c r="AO81" i="9"/>
  <c r="AO96" i="9" s="1"/>
  <c r="BE81" i="9" l="1"/>
  <c r="AR71" i="9"/>
  <c r="BE103" i="9" l="1"/>
  <c r="BE102" i="9"/>
  <c r="BE101" i="9"/>
  <c r="BE92" i="9" l="1"/>
  <c r="BE99" i="9" s="1"/>
  <c r="BE91" i="9"/>
  <c r="BE90" i="9"/>
  <c r="BE96" i="9" s="1"/>
  <c r="BE86" i="9"/>
  <c r="BE85" i="9"/>
  <c r="U22" i="9" l="1"/>
  <c r="AS52" i="9" l="1"/>
  <c r="AS51" i="9"/>
</calcChain>
</file>

<file path=xl/sharedStrings.xml><?xml version="1.0" encoding="utf-8"?>
<sst xmlns="http://schemas.openxmlformats.org/spreadsheetml/2006/main" count="186" uniqueCount="151">
  <si>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</si>
  <si>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</si>
  <si>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</si>
  <si>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</si>
  <si>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</si>
  <si>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</si>
  <si>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</si>
  <si>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</si>
  <si>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</si>
  <si>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</si>
  <si>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</si>
  <si>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</si>
  <si>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</si>
  <si>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</si>
  <si>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</si>
  <si>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</si>
  <si>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</si>
  <si>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</si>
  <si>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</si>
  <si>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</si>
  <si>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</si>
  <si>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</si>
  <si>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</si>
  <si>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</si>
  <si>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</si>
  <si>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</si>
  <si>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</si>
  <si>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</si>
  <si>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</si>
  <si>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</si>
  <si>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</si>
  <si>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</si>
  <si>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</si>
  <si>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</si>
  <si>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</si>
  <si>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</si>
  <si>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</si>
  <si>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</si>
  <si>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</si>
  <si>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</si>
  <si>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</si>
  <si>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</si>
  <si>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</si>
  <si>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</si>
  <si>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</si>
  <si>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</si>
  <si>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</si>
  <si>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</si>
  <si>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</si>
  <si>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</si>
  <si>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</si>
  <si>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</si>
  <si>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</si>
  <si>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</si>
  <si>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</si>
  <si>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</si>
  <si>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</si>
  <si>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</si>
  <si>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</si>
  <si>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</si>
  <si>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</si>
  <si>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</si>
  <si>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</si>
  <si>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</si>
  <si>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</si>
  <si>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</si>
  <si>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</si>
  <si>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</si>
  <si>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</si>
  <si>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</si>
  <si>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</si>
  <si>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</si>
  <si>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</si>
  <si>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</si>
  <si>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</si>
  <si>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</si>
  <si>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</si>
  <si>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</si>
  <si>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</si>
  <si>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</si>
  <si>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</si>
  <si>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</si>
  <si>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</si>
  <si>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</si>
  <si>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</si>
  <si>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</si>
  <si>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</si>
  <si>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</si>
  <si>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</si>
  <si>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</si>
  <si>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</si>
  <si>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</si>
  <si>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</si>
  <si>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</si>
  <si>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</si>
  <si>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</si>
  <si>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</si>
  <si>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</si>
  <si>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</si>
  <si>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</si>
  <si>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</si>
  <si>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</si>
  <si>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</si>
  <si>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</si>
  <si>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</si>
  <si>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</si>
  <si>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</si>
  <si>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</si>
  <si>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</si>
  <si>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</si>
  <si>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</si>
  <si>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</si>
  <si>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</si>
  <si>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</si>
  <si>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</si>
  <si>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</si>
  <si>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</si>
  <si>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</si>
  <si>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</si>
  <si>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</si>
  <si>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</si>
  <si>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</si>
  <si>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</si>
  <si>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</si>
  <si>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</si>
  <si>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</si>
  <si>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</si>
  <si>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</si>
  <si>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</si>
  <si>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</si>
  <si>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</si>
  <si>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</si>
  <si>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</si>
  <si>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</si>
  <si>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</si>
  <si>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</si>
  <si>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</si>
  <si>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бюджетної програми місцевого бюджету на 2025  рік</t>
  </si>
  <si>
    <t xml:space="preserve">обсяг витрат на утримання комунальних дитячо-юнацьких спортивних шкіл, в т.ч. </t>
  </si>
  <si>
    <t>динаміка надходжень власних коштів до показника попереднього року</t>
  </si>
  <si>
    <t>Розвиток здібностей у дітей та молоді з фізичної культури та спорту комунальними дитячо- юнацькими спортивними школами</t>
  </si>
  <si>
    <t>№</t>
  </si>
  <si>
    <t>рівень освоєння коштів щодо реалізації громадського проекту "Влучна підтримка"</t>
  </si>
  <si>
    <t xml:space="preserve">рівень завершення робіт по об’єкту:"Капітальний  ремонт двох міні-футбольних майданчиків  Хмельницької дитячо-юнацької спортивної школи №1 по вул. Спортивній, 17  в м. Хмельницькому" </t>
  </si>
  <si>
    <t>рівень завершення робіт по об’єкту:  "Капітальний ремонт гандбольного майданчика по вул. Проскурівська, 66 в м. Хмельницькому"</t>
  </si>
  <si>
    <t xml:space="preserve">Програми бюджетування за участі громадськості (Бюджет участі) Хмельницької міської територіальної громади на 2024-2026 роки (із змінами) </t>
  </si>
  <si>
    <t>обсяг витрат на реалізацію громадського проекту №48 "Влучна підтримка"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</si>
  <si>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рік», 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</si>
  <si>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>Наказ  від     10.07.2025</t>
  </si>
  <si>
    <t>13-а</t>
  </si>
  <si>
    <t xml:space="preserve"> 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</si>
</sst>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4" xfId="0" quotePrefix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BL134" sqref="BL134"/>
    </sheetView>
  </sheetViews>
  <sheetFormatPr defaultColWidth="9.140625" defaultRowHeight="12.75" x14ac:dyDescent="0.2"/>
  <cols>
    <col min="1" max="24" width="2.85546875" style="1" customWidth="1"/>
    <col min="25" max="25" width="5" style="1" customWidth="1"/>
    <col min="26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hidden="1" customHeight="1" x14ac:dyDescent="0.2">
      <c r="AO3" s="122" t="s">
        <v>72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16.5" customHeight="1" x14ac:dyDescent="0.2">
      <c r="AO4" s="124" t="s">
        <v>73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ht="9" customHeight="1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95" customHeight="1" x14ac:dyDescent="0.2">
      <c r="AO7" s="128" t="s">
        <v>148</v>
      </c>
      <c r="AP7" s="123"/>
      <c r="AQ7" s="123"/>
      <c r="AR7" s="123"/>
      <c r="AS7" s="123"/>
      <c r="AT7" s="123"/>
      <c r="AU7" s="123"/>
      <c r="AV7" s="1" t="s">
        <v>141</v>
      </c>
      <c r="AW7" s="49" t="s">
        <v>149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137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30" t="s">
        <v>71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0"/>
      <c r="N13" s="132" t="s">
        <v>73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1"/>
      <c r="AU13" s="130" t="s">
        <v>74</v>
      </c>
      <c r="AV13" s="131"/>
      <c r="AW13" s="131"/>
      <c r="AX13" s="131"/>
      <c r="AY13" s="131"/>
      <c r="AZ13" s="131"/>
      <c r="BA13" s="131"/>
      <c r="BB13" s="1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35" t="s">
        <v>55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29"/>
      <c r="N14" s="148" t="s">
        <v>61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29"/>
      <c r="AU14" s="135" t="s">
        <v>54</v>
      </c>
      <c r="AV14" s="135"/>
      <c r="AW14" s="135"/>
      <c r="AX14" s="135"/>
      <c r="AY14" s="135"/>
      <c r="AZ14" s="135"/>
      <c r="BA14" s="135"/>
      <c r="BB14" s="13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30" t="s">
        <v>77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0"/>
      <c r="N16" s="132" t="s">
        <v>76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1"/>
      <c r="AU16" s="130" t="s">
        <v>74</v>
      </c>
      <c r="AV16" s="131"/>
      <c r="AW16" s="131"/>
      <c r="AX16" s="131"/>
      <c r="AY16" s="131"/>
      <c r="AZ16" s="131"/>
      <c r="BA16" s="131"/>
      <c r="BB16" s="13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35" t="s">
        <v>55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29"/>
      <c r="N17" s="148" t="s">
        <v>60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29"/>
      <c r="AU17" s="135" t="s">
        <v>54</v>
      </c>
      <c r="AV17" s="135"/>
      <c r="AW17" s="135"/>
      <c r="AX17" s="135"/>
      <c r="AY17" s="135"/>
      <c r="AZ17" s="135"/>
      <c r="BA17" s="135"/>
      <c r="BB17" s="13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"/>
    <row r="19" spans="1:79" customFormat="1" ht="45" customHeight="1" x14ac:dyDescent="0.2">
      <c r="A19" s="21" t="s">
        <v>53</v>
      </c>
      <c r="B19" s="130" t="s">
        <v>96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98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2"/>
      <c r="AA19" s="130" t="s">
        <v>80</v>
      </c>
      <c r="AB19" s="131"/>
      <c r="AC19" s="131"/>
      <c r="AD19" s="131"/>
      <c r="AE19" s="131"/>
      <c r="AF19" s="131"/>
      <c r="AG19" s="131"/>
      <c r="AH19" s="131"/>
      <c r="AI19" s="131"/>
      <c r="AJ19" s="22"/>
      <c r="AK19" s="151" t="s">
        <v>140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2"/>
      <c r="BE19" s="133" t="s">
        <v>119</v>
      </c>
      <c r="BF19" s="134"/>
      <c r="BG19" s="134"/>
      <c r="BH19" s="134"/>
      <c r="BI19" s="134"/>
      <c r="BJ19" s="134"/>
      <c r="BK19" s="134"/>
      <c r="BL19" s="13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35" t="s">
        <v>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56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4"/>
      <c r="AA20" s="149" t="s">
        <v>57</v>
      </c>
      <c r="AB20" s="149"/>
      <c r="AC20" s="149"/>
      <c r="AD20" s="149"/>
      <c r="AE20" s="149"/>
      <c r="AF20" s="149"/>
      <c r="AG20" s="149"/>
      <c r="AH20" s="149"/>
      <c r="AI20" s="149"/>
      <c r="AJ20" s="24"/>
      <c r="AK20" s="150" t="s">
        <v>58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24"/>
      <c r="BE20" s="135" t="s">
        <v>59</v>
      </c>
      <c r="BF20" s="135"/>
      <c r="BG20" s="135"/>
      <c r="BH20" s="135"/>
      <c r="BI20" s="135"/>
      <c r="BJ20" s="135"/>
      <c r="BK20" s="135"/>
      <c r="BL20" s="13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f>AS22+I23</f>
        <v>72857925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f>66836891+200000+10000+200000+42500+45677+657075+150000+9600+69760+552384+122930+955796+24028</f>
        <v>69876641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46">
        <f>1497556+140874+409600+933254</f>
        <v>2981284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s="36" customFormat="1" ht="76.5" customHeight="1" x14ac:dyDescent="0.2">
      <c r="A26" s="118" t="s">
        <v>147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.6" customHeight="1" x14ac:dyDescent="0.2">
      <c r="A29" s="141" t="s">
        <v>28</v>
      </c>
      <c r="B29" s="141"/>
      <c r="C29" s="141"/>
      <c r="D29" s="141"/>
      <c r="E29" s="141"/>
      <c r="F29" s="141"/>
      <c r="G29" s="136" t="s">
        <v>40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75" hidden="1" x14ac:dyDescent="0.2">
      <c r="A30" s="142">
        <v>1</v>
      </c>
      <c r="B30" s="142"/>
      <c r="C30" s="142"/>
      <c r="D30" s="142"/>
      <c r="E30" s="142"/>
      <c r="F30" s="142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20.45" customHeight="1" x14ac:dyDescent="0.2">
      <c r="A32" s="75">
        <v>1</v>
      </c>
      <c r="B32" s="75"/>
      <c r="C32" s="75"/>
      <c r="D32" s="75"/>
      <c r="E32" s="75"/>
      <c r="F32" s="75"/>
      <c r="G32" s="115" t="s">
        <v>97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56.45" customHeight="1" x14ac:dyDescent="0.2">
      <c r="A35" s="118" t="s">
        <v>95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s="45" customFormat="1" ht="14.1" customHeight="1" x14ac:dyDescent="0.2">
      <c r="A38" s="67" t="s">
        <v>28</v>
      </c>
      <c r="B38" s="67"/>
      <c r="C38" s="67"/>
      <c r="D38" s="67"/>
      <c r="E38" s="67"/>
      <c r="F38" s="67"/>
      <c r="G38" s="78" t="s">
        <v>25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142">
        <v>1</v>
      </c>
      <c r="B39" s="142"/>
      <c r="C39" s="142"/>
      <c r="D39" s="142"/>
      <c r="E39" s="142"/>
      <c r="F39" s="142"/>
      <c r="G39" s="136">
        <v>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23.1" customHeight="1" x14ac:dyDescent="0.2">
      <c r="A41" s="75">
        <v>1</v>
      </c>
      <c r="B41" s="75"/>
      <c r="C41" s="75"/>
      <c r="D41" s="75"/>
      <c r="E41" s="75"/>
      <c r="F41" s="75"/>
      <c r="G41" s="115" t="s">
        <v>81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40"/>
      <c r="CA41" s="1" t="s">
        <v>12</v>
      </c>
    </row>
    <row r="42" spans="1:79" ht="6.6" hidden="1" customHeight="1" x14ac:dyDescent="0.2">
      <c r="A42" s="75">
        <v>2</v>
      </c>
      <c r="B42" s="75"/>
      <c r="C42" s="75"/>
      <c r="D42" s="75"/>
      <c r="E42" s="75"/>
      <c r="F42" s="75"/>
      <c r="G42" s="152" t="s">
        <v>82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66" t="s">
        <v>75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75">
        <v>1</v>
      </c>
      <c r="B48" s="75"/>
      <c r="C48" s="75"/>
      <c r="D48" s="57">
        <v>2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75" t="s">
        <v>6</v>
      </c>
      <c r="B49" s="75"/>
      <c r="C49" s="75"/>
      <c r="D49" s="57" t="s">
        <v>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84" t="s">
        <v>8</v>
      </c>
      <c r="AD49" s="84"/>
      <c r="AE49" s="84"/>
      <c r="AF49" s="84"/>
      <c r="AG49" s="84"/>
      <c r="AH49" s="84"/>
      <c r="AI49" s="84"/>
      <c r="AJ49" s="84"/>
      <c r="AK49" s="84" t="s">
        <v>9</v>
      </c>
      <c r="AL49" s="84"/>
      <c r="AM49" s="84"/>
      <c r="AN49" s="84"/>
      <c r="AO49" s="84"/>
      <c r="AP49" s="84"/>
      <c r="AQ49" s="84"/>
      <c r="AR49" s="84"/>
      <c r="AS49" s="155" t="s">
        <v>10</v>
      </c>
      <c r="AT49" s="84"/>
      <c r="AU49" s="84"/>
      <c r="AV49" s="84"/>
      <c r="AW49" s="84"/>
      <c r="AX49" s="84"/>
      <c r="AY49" s="84"/>
      <c r="AZ49" s="8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2">
      <c r="A50" s="75">
        <v>1</v>
      </c>
      <c r="B50" s="75"/>
      <c r="C50" s="75"/>
      <c r="D50" s="60" t="s">
        <v>110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3">
        <f>AS22</f>
        <v>69876641</v>
      </c>
      <c r="AD50" s="53"/>
      <c r="AE50" s="53"/>
      <c r="AF50" s="53"/>
      <c r="AG50" s="53"/>
      <c r="AH50" s="53"/>
      <c r="AI50" s="53"/>
      <c r="AJ50" s="53"/>
      <c r="AK50" s="101">
        <f>I23</f>
        <v>2981284</v>
      </c>
      <c r="AL50" s="101"/>
      <c r="AM50" s="101"/>
      <c r="AN50" s="101"/>
      <c r="AO50" s="101"/>
      <c r="AP50" s="101"/>
      <c r="AQ50" s="101"/>
      <c r="AR50" s="101"/>
      <c r="AS50" s="101">
        <f>AC50+AK50</f>
        <v>72857925</v>
      </c>
      <c r="AT50" s="101"/>
      <c r="AU50" s="101"/>
      <c r="AV50" s="101"/>
      <c r="AW50" s="101"/>
      <c r="AX50" s="101"/>
      <c r="AY50" s="101"/>
      <c r="AZ50" s="101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hidden="1" customHeight="1" x14ac:dyDescent="0.2">
      <c r="A51" s="75">
        <v>2</v>
      </c>
      <c r="B51" s="75"/>
      <c r="C51" s="75"/>
      <c r="D51" s="60" t="s">
        <v>111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101">
        <v>0</v>
      </c>
      <c r="AD51" s="101"/>
      <c r="AE51" s="101"/>
      <c r="AF51" s="101"/>
      <c r="AG51" s="101"/>
      <c r="AH51" s="101"/>
      <c r="AI51" s="101"/>
      <c r="AJ51" s="101"/>
      <c r="AK51" s="101">
        <f>115700+577000+432398+120333+340000+24500</f>
        <v>1609931</v>
      </c>
      <c r="AL51" s="101"/>
      <c r="AM51" s="101"/>
      <c r="AN51" s="101"/>
      <c r="AO51" s="101"/>
      <c r="AP51" s="101"/>
      <c r="AQ51" s="101"/>
      <c r="AR51" s="101"/>
      <c r="AS51" s="101">
        <f t="shared" ref="AS51:AS52" si="0">AC51+AK51</f>
        <v>1609931</v>
      </c>
      <c r="AT51" s="101"/>
      <c r="AU51" s="101"/>
      <c r="AV51" s="101"/>
      <c r="AW51" s="101"/>
      <c r="AX51" s="101"/>
      <c r="AY51" s="101"/>
      <c r="AZ51" s="101"/>
      <c r="BA51" s="18"/>
      <c r="BB51" s="18"/>
      <c r="BC51" s="18"/>
      <c r="BD51" s="18"/>
      <c r="BE51" s="18"/>
      <c r="BF51" s="18"/>
      <c r="BG51" s="18"/>
      <c r="BH51" s="18"/>
    </row>
    <row r="52" spans="1:79" ht="50.1" hidden="1" customHeight="1" x14ac:dyDescent="0.2">
      <c r="A52" s="75">
        <v>3</v>
      </c>
      <c r="B52" s="75"/>
      <c r="C52" s="75"/>
      <c r="D52" s="60" t="s">
        <v>112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101">
        <v>0</v>
      </c>
      <c r="AD52" s="101"/>
      <c r="AE52" s="101"/>
      <c r="AF52" s="101"/>
      <c r="AG52" s="101"/>
      <c r="AH52" s="101"/>
      <c r="AI52" s="101"/>
      <c r="AJ52" s="101"/>
      <c r="AK52" s="101">
        <v>179860</v>
      </c>
      <c r="AL52" s="101"/>
      <c r="AM52" s="101"/>
      <c r="AN52" s="101"/>
      <c r="AO52" s="101"/>
      <c r="AP52" s="101"/>
      <c r="AQ52" s="101"/>
      <c r="AR52" s="101"/>
      <c r="AS52" s="101">
        <f t="shared" si="0"/>
        <v>179860</v>
      </c>
      <c r="AT52" s="101"/>
      <c r="AU52" s="101"/>
      <c r="AV52" s="101"/>
      <c r="AW52" s="101"/>
      <c r="AX52" s="101"/>
      <c r="AY52" s="101"/>
      <c r="AZ52" s="101"/>
      <c r="BA52" s="18"/>
      <c r="BB52" s="18"/>
      <c r="BC52" s="18"/>
      <c r="BD52" s="18"/>
      <c r="BE52" s="18"/>
      <c r="BF52" s="18"/>
      <c r="BG52" s="18"/>
      <c r="BH52" s="18"/>
    </row>
    <row r="53" spans="1:79" ht="53.45" hidden="1" customHeight="1" x14ac:dyDescent="0.2">
      <c r="A53" s="75">
        <v>4</v>
      </c>
      <c r="B53" s="75"/>
      <c r="C53" s="75"/>
      <c r="D53" s="91" t="s">
        <v>122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01">
        <v>0</v>
      </c>
      <c r="AD53" s="101"/>
      <c r="AE53" s="101"/>
      <c r="AF53" s="101"/>
      <c r="AG53" s="101"/>
      <c r="AH53" s="101"/>
      <c r="AI53" s="101"/>
      <c r="AJ53" s="101"/>
      <c r="AK53" s="101">
        <v>49900</v>
      </c>
      <c r="AL53" s="101"/>
      <c r="AM53" s="101"/>
      <c r="AN53" s="101"/>
      <c r="AO53" s="101"/>
      <c r="AP53" s="101"/>
      <c r="AQ53" s="101"/>
      <c r="AR53" s="101"/>
      <c r="AS53" s="101">
        <f t="shared" ref="AS53" si="1">AC53+AK53</f>
        <v>49900</v>
      </c>
      <c r="AT53" s="101"/>
      <c r="AU53" s="101"/>
      <c r="AV53" s="101"/>
      <c r="AW53" s="101"/>
      <c r="AX53" s="101"/>
      <c r="AY53" s="101"/>
      <c r="AZ53" s="101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hidden="1" customHeight="1" x14ac:dyDescent="0.2">
      <c r="A54" s="75">
        <v>5</v>
      </c>
      <c r="B54" s="75"/>
      <c r="C54" s="75"/>
      <c r="D54" s="60" t="s">
        <v>113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101">
        <v>0</v>
      </c>
      <c r="AD54" s="101"/>
      <c r="AE54" s="101"/>
      <c r="AF54" s="101"/>
      <c r="AG54" s="101"/>
      <c r="AH54" s="101"/>
      <c r="AI54" s="101"/>
      <c r="AJ54" s="101"/>
      <c r="AK54" s="101">
        <v>25408</v>
      </c>
      <c r="AL54" s="101"/>
      <c r="AM54" s="101"/>
      <c r="AN54" s="101"/>
      <c r="AO54" s="101"/>
      <c r="AP54" s="101"/>
      <c r="AQ54" s="101"/>
      <c r="AR54" s="101"/>
      <c r="AS54" s="101">
        <f t="shared" ref="AS54" si="2">AC54+AK54</f>
        <v>25408</v>
      </c>
      <c r="AT54" s="101"/>
      <c r="AU54" s="101"/>
      <c r="AV54" s="101"/>
      <c r="AW54" s="101"/>
      <c r="AX54" s="101"/>
      <c r="AY54" s="101"/>
      <c r="AZ54" s="101"/>
      <c r="BA54" s="18"/>
      <c r="BB54" s="18"/>
      <c r="BC54" s="18"/>
      <c r="BD54" s="18"/>
      <c r="BE54" s="18"/>
      <c r="BF54" s="18"/>
      <c r="BG54" s="18"/>
      <c r="BH54" s="18"/>
    </row>
    <row r="55" spans="1:79" ht="45" hidden="1" customHeight="1" x14ac:dyDescent="0.2">
      <c r="A55" s="57">
        <v>2</v>
      </c>
      <c r="B55" s="58"/>
      <c r="C55" s="59"/>
      <c r="D55" s="60" t="s">
        <v>136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54">
        <v>0</v>
      </c>
      <c r="AD55" s="55"/>
      <c r="AE55" s="55"/>
      <c r="AF55" s="55"/>
      <c r="AG55" s="55"/>
      <c r="AH55" s="55"/>
      <c r="AI55" s="55"/>
      <c r="AJ55" s="56"/>
      <c r="AK55" s="54">
        <v>0</v>
      </c>
      <c r="AL55" s="55"/>
      <c r="AM55" s="55"/>
      <c r="AN55" s="55"/>
      <c r="AO55" s="55"/>
      <c r="AP55" s="55"/>
      <c r="AQ55" s="55"/>
      <c r="AR55" s="56"/>
      <c r="AS55" s="54">
        <f t="shared" ref="AS55" si="3">AC55+AK55</f>
        <v>0</v>
      </c>
      <c r="AT55" s="55"/>
      <c r="AU55" s="55"/>
      <c r="AV55" s="55"/>
      <c r="AW55" s="55"/>
      <c r="AX55" s="55"/>
      <c r="AY55" s="55"/>
      <c r="AZ55" s="56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2">
      <c r="A56" s="57"/>
      <c r="B56" s="58"/>
      <c r="C56" s="59"/>
      <c r="D56" s="60" t="s">
        <v>124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54">
        <v>0</v>
      </c>
      <c r="AD56" s="55"/>
      <c r="AE56" s="55"/>
      <c r="AF56" s="55"/>
      <c r="AG56" s="55"/>
      <c r="AH56" s="55"/>
      <c r="AI56" s="55"/>
      <c r="AJ56" s="56"/>
      <c r="AK56" s="54">
        <v>12246014</v>
      </c>
      <c r="AL56" s="55"/>
      <c r="AM56" s="55"/>
      <c r="AN56" s="55"/>
      <c r="AO56" s="55"/>
      <c r="AP56" s="55"/>
      <c r="AQ56" s="55"/>
      <c r="AR56" s="56"/>
      <c r="AS56" s="54">
        <f t="shared" ref="AS56" si="4">AC56+AK56</f>
        <v>12246014</v>
      </c>
      <c r="AT56" s="55"/>
      <c r="AU56" s="55"/>
      <c r="AV56" s="55"/>
      <c r="AW56" s="55"/>
      <c r="AX56" s="55"/>
      <c r="AY56" s="55"/>
      <c r="AZ56" s="56"/>
      <c r="BA56" s="18"/>
      <c r="BB56" s="18"/>
      <c r="BC56" s="18"/>
      <c r="BD56" s="18"/>
      <c r="BE56" s="18"/>
      <c r="BF56" s="18"/>
      <c r="BG56" s="18"/>
      <c r="BH56" s="18"/>
    </row>
    <row r="57" spans="1:79" ht="39.6" hidden="1" customHeight="1" x14ac:dyDescent="0.2">
      <c r="A57" s="57"/>
      <c r="B57" s="58"/>
      <c r="C57" s="59"/>
      <c r="D57" s="60" t="s">
        <v>125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54">
        <v>0</v>
      </c>
      <c r="AD57" s="55"/>
      <c r="AE57" s="55"/>
      <c r="AF57" s="55"/>
      <c r="AG57" s="55"/>
      <c r="AH57" s="55"/>
      <c r="AI57" s="55"/>
      <c r="AJ57" s="56"/>
      <c r="AK57" s="54">
        <v>2072733</v>
      </c>
      <c r="AL57" s="55"/>
      <c r="AM57" s="55"/>
      <c r="AN57" s="55"/>
      <c r="AO57" s="55"/>
      <c r="AP57" s="55"/>
      <c r="AQ57" s="55"/>
      <c r="AR57" s="56"/>
      <c r="AS57" s="54">
        <f t="shared" ref="AS57" si="5">AC57+AK57</f>
        <v>2072733</v>
      </c>
      <c r="AT57" s="55"/>
      <c r="AU57" s="55"/>
      <c r="AV57" s="55"/>
      <c r="AW57" s="55"/>
      <c r="AX57" s="55"/>
      <c r="AY57" s="55"/>
      <c r="AZ57" s="56"/>
      <c r="BA57" s="18"/>
      <c r="BB57" s="18"/>
      <c r="BC57" s="18"/>
      <c r="BD57" s="18"/>
      <c r="BE57" s="18"/>
      <c r="BF57" s="18"/>
      <c r="BG57" s="18"/>
      <c r="BH57" s="18"/>
    </row>
    <row r="58" spans="1:79" ht="56.1" hidden="1" customHeight="1" x14ac:dyDescent="0.2">
      <c r="A58" s="57">
        <v>7</v>
      </c>
      <c r="B58" s="58"/>
      <c r="C58" s="59"/>
      <c r="D58" s="60" t="s">
        <v>126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/>
      <c r="AC58" s="54">
        <v>0</v>
      </c>
      <c r="AD58" s="55"/>
      <c r="AE58" s="55"/>
      <c r="AF58" s="55"/>
      <c r="AG58" s="55"/>
      <c r="AH58" s="55"/>
      <c r="AI58" s="55"/>
      <c r="AJ58" s="56"/>
      <c r="AK58" s="54">
        <v>35600</v>
      </c>
      <c r="AL58" s="55"/>
      <c r="AM58" s="55"/>
      <c r="AN58" s="55"/>
      <c r="AO58" s="55"/>
      <c r="AP58" s="55"/>
      <c r="AQ58" s="55"/>
      <c r="AR58" s="56"/>
      <c r="AS58" s="54">
        <f t="shared" ref="AS58" si="6">AC58+AK58</f>
        <v>35600</v>
      </c>
      <c r="AT58" s="55"/>
      <c r="AU58" s="55"/>
      <c r="AV58" s="55"/>
      <c r="AW58" s="55"/>
      <c r="AX58" s="55"/>
      <c r="AY58" s="55"/>
      <c r="AZ58" s="56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2">
      <c r="A59" s="57">
        <v>8</v>
      </c>
      <c r="B59" s="58"/>
      <c r="C59" s="59"/>
      <c r="D59" s="60" t="s">
        <v>127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54">
        <v>0</v>
      </c>
      <c r="AD59" s="55"/>
      <c r="AE59" s="55"/>
      <c r="AF59" s="55"/>
      <c r="AG59" s="55"/>
      <c r="AH59" s="55"/>
      <c r="AI59" s="55"/>
      <c r="AJ59" s="56"/>
      <c r="AK59" s="54">
        <v>3000000</v>
      </c>
      <c r="AL59" s="55"/>
      <c r="AM59" s="55"/>
      <c r="AN59" s="55"/>
      <c r="AO59" s="55"/>
      <c r="AP59" s="55"/>
      <c r="AQ59" s="55"/>
      <c r="AR59" s="56"/>
      <c r="AS59" s="54">
        <f t="shared" ref="AS59" si="7">AC59+AK59</f>
        <v>3000000</v>
      </c>
      <c r="AT59" s="55"/>
      <c r="AU59" s="55"/>
      <c r="AV59" s="55"/>
      <c r="AW59" s="55"/>
      <c r="AX59" s="55"/>
      <c r="AY59" s="55"/>
      <c r="AZ59" s="56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2">
      <c r="A60" s="57">
        <v>9</v>
      </c>
      <c r="B60" s="58"/>
      <c r="C60" s="59"/>
      <c r="D60" s="60" t="s">
        <v>128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2"/>
      <c r="AC60" s="54">
        <v>0</v>
      </c>
      <c r="AD60" s="55"/>
      <c r="AE60" s="55"/>
      <c r="AF60" s="55"/>
      <c r="AG60" s="55"/>
      <c r="AH60" s="55"/>
      <c r="AI60" s="55"/>
      <c r="AJ60" s="56"/>
      <c r="AK60" s="54">
        <f>300000+770277</f>
        <v>1070277</v>
      </c>
      <c r="AL60" s="55"/>
      <c r="AM60" s="55"/>
      <c r="AN60" s="55"/>
      <c r="AO60" s="55"/>
      <c r="AP60" s="55"/>
      <c r="AQ60" s="55"/>
      <c r="AR60" s="56"/>
      <c r="AS60" s="54">
        <f t="shared" ref="AS60" si="8">AC60+AK60</f>
        <v>1070277</v>
      </c>
      <c r="AT60" s="55"/>
      <c r="AU60" s="55"/>
      <c r="AV60" s="55"/>
      <c r="AW60" s="55"/>
      <c r="AX60" s="55"/>
      <c r="AY60" s="55"/>
      <c r="AZ60" s="56"/>
      <c r="BA60" s="18"/>
      <c r="BB60" s="18"/>
      <c r="BC60" s="18"/>
      <c r="BD60" s="18"/>
      <c r="BE60" s="18"/>
      <c r="BF60" s="18"/>
      <c r="BG60" s="18"/>
      <c r="BH60" s="18"/>
    </row>
    <row r="61" spans="1:79" ht="45.95" hidden="1" customHeight="1" x14ac:dyDescent="0.2">
      <c r="A61" s="57"/>
      <c r="B61" s="58"/>
      <c r="C61" s="59"/>
      <c r="D61" s="60" t="s">
        <v>129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2"/>
      <c r="AC61" s="54">
        <v>0</v>
      </c>
      <c r="AD61" s="55"/>
      <c r="AE61" s="55"/>
      <c r="AF61" s="55"/>
      <c r="AG61" s="55"/>
      <c r="AH61" s="55"/>
      <c r="AI61" s="55"/>
      <c r="AJ61" s="56"/>
      <c r="AK61" s="54">
        <v>240000</v>
      </c>
      <c r="AL61" s="55"/>
      <c r="AM61" s="55"/>
      <c r="AN61" s="55"/>
      <c r="AO61" s="55"/>
      <c r="AP61" s="55"/>
      <c r="AQ61" s="55"/>
      <c r="AR61" s="56"/>
      <c r="AS61" s="54">
        <f t="shared" ref="AS61" si="9">AC61+AK61</f>
        <v>240000</v>
      </c>
      <c r="AT61" s="55"/>
      <c r="AU61" s="55"/>
      <c r="AV61" s="55"/>
      <c r="AW61" s="55"/>
      <c r="AX61" s="55"/>
      <c r="AY61" s="55"/>
      <c r="AZ61" s="56"/>
      <c r="BA61" s="18"/>
      <c r="BB61" s="18"/>
      <c r="BC61" s="18"/>
      <c r="BD61" s="18"/>
      <c r="BE61" s="18"/>
      <c r="BF61" s="18"/>
      <c r="BG61" s="18"/>
      <c r="BH61" s="18"/>
    </row>
    <row r="62" spans="1:79" ht="29.45" hidden="1" customHeight="1" x14ac:dyDescent="0.2">
      <c r="A62" s="88">
        <v>10</v>
      </c>
      <c r="B62" s="89"/>
      <c r="C62" s="90"/>
      <c r="D62" s="91" t="s">
        <v>120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f>2300+422</f>
        <v>2722</v>
      </c>
      <c r="AD62" s="95"/>
      <c r="AE62" s="95"/>
      <c r="AF62" s="95"/>
      <c r="AG62" s="95"/>
      <c r="AH62" s="95"/>
      <c r="AI62" s="95"/>
      <c r="AJ62" s="96"/>
      <c r="AK62" s="94">
        <v>0</v>
      </c>
      <c r="AL62" s="95"/>
      <c r="AM62" s="95"/>
      <c r="AN62" s="95"/>
      <c r="AO62" s="95"/>
      <c r="AP62" s="95"/>
      <c r="AQ62" s="95"/>
      <c r="AR62" s="96"/>
      <c r="AS62" s="94">
        <f>AC62+AK62</f>
        <v>2722</v>
      </c>
      <c r="AT62" s="95"/>
      <c r="AU62" s="95"/>
      <c r="AV62" s="95"/>
      <c r="AW62" s="95"/>
      <c r="AX62" s="95"/>
      <c r="AY62" s="95"/>
      <c r="AZ62" s="96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" customHeight="1" x14ac:dyDescent="0.2">
      <c r="A63" s="170"/>
      <c r="B63" s="170"/>
      <c r="C63" s="170"/>
      <c r="D63" s="171" t="s">
        <v>62</v>
      </c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80"/>
      <c r="AC63" s="87">
        <f>AS22</f>
        <v>69876641</v>
      </c>
      <c r="AD63" s="87"/>
      <c r="AE63" s="87"/>
      <c r="AF63" s="87"/>
      <c r="AG63" s="87"/>
      <c r="AH63" s="87"/>
      <c r="AI63" s="87"/>
      <c r="AJ63" s="87"/>
      <c r="AK63" s="87">
        <f>AK50+AK55</f>
        <v>2981284</v>
      </c>
      <c r="AL63" s="87"/>
      <c r="AM63" s="87"/>
      <c r="AN63" s="87"/>
      <c r="AO63" s="87"/>
      <c r="AP63" s="87"/>
      <c r="AQ63" s="87"/>
      <c r="AR63" s="87"/>
      <c r="AS63" s="87">
        <f>AC63+AK63</f>
        <v>72857925</v>
      </c>
      <c r="AT63" s="87"/>
      <c r="AU63" s="87"/>
      <c r="AV63" s="87"/>
      <c r="AW63" s="87"/>
      <c r="AX63" s="87"/>
      <c r="AY63" s="87"/>
      <c r="AZ63" s="87"/>
      <c r="BA63" s="35"/>
      <c r="BB63" s="35"/>
      <c r="BC63" s="35"/>
      <c r="BD63" s="35"/>
      <c r="BE63" s="35"/>
      <c r="BF63" s="35"/>
      <c r="BG63" s="35"/>
      <c r="BH63" s="35"/>
    </row>
    <row r="64" spans="1:79" x14ac:dyDescent="0.2">
      <c r="AK64" s="181"/>
      <c r="AL64" s="182"/>
      <c r="AM64" s="182"/>
      <c r="AN64" s="182"/>
      <c r="AO64" s="182"/>
      <c r="AP64" s="182"/>
      <c r="AQ64" s="182"/>
      <c r="AR64" s="182"/>
    </row>
    <row r="65" spans="1:79" ht="15.75" customHeight="1" x14ac:dyDescent="0.2">
      <c r="A65" s="121" t="s">
        <v>42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</row>
    <row r="66" spans="1:79" ht="15" customHeight="1" x14ac:dyDescent="0.2">
      <c r="A66" s="66" t="s">
        <v>75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5.95" customHeight="1" x14ac:dyDescent="0.2">
      <c r="A67" s="67" t="s">
        <v>28</v>
      </c>
      <c r="B67" s="67"/>
      <c r="C67" s="67"/>
      <c r="D67" s="68" t="s">
        <v>34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67" t="s">
        <v>29</v>
      </c>
      <c r="AC67" s="67"/>
      <c r="AD67" s="67"/>
      <c r="AE67" s="67"/>
      <c r="AF67" s="67"/>
      <c r="AG67" s="67"/>
      <c r="AH67" s="67"/>
      <c r="AI67" s="67"/>
      <c r="AJ67" s="67" t="s">
        <v>30</v>
      </c>
      <c r="AK67" s="67"/>
      <c r="AL67" s="67"/>
      <c r="AM67" s="67"/>
      <c r="AN67" s="67"/>
      <c r="AO67" s="67"/>
      <c r="AP67" s="67"/>
      <c r="AQ67" s="67"/>
      <c r="AR67" s="67" t="s">
        <v>27</v>
      </c>
      <c r="AS67" s="67"/>
      <c r="AT67" s="67"/>
      <c r="AU67" s="67"/>
      <c r="AV67" s="67"/>
      <c r="AW67" s="67"/>
      <c r="AX67" s="67"/>
      <c r="AY67" s="67"/>
    </row>
    <row r="68" spans="1:79" s="45" customFormat="1" ht="6.6" customHeight="1" x14ac:dyDescent="0.2">
      <c r="A68" s="67"/>
      <c r="B68" s="67"/>
      <c r="C68" s="67"/>
      <c r="D68" s="71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3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</row>
    <row r="69" spans="1:79" s="45" customFormat="1" ht="15.75" customHeight="1" x14ac:dyDescent="0.2">
      <c r="A69" s="67">
        <v>1</v>
      </c>
      <c r="B69" s="67"/>
      <c r="C69" s="67"/>
      <c r="D69" s="78">
        <v>2</v>
      </c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80"/>
      <c r="AB69" s="67">
        <v>3</v>
      </c>
      <c r="AC69" s="67"/>
      <c r="AD69" s="67"/>
      <c r="AE69" s="67"/>
      <c r="AF69" s="67"/>
      <c r="AG69" s="67"/>
      <c r="AH69" s="67"/>
      <c r="AI69" s="67"/>
      <c r="AJ69" s="67">
        <v>4</v>
      </c>
      <c r="AK69" s="67"/>
      <c r="AL69" s="67"/>
      <c r="AM69" s="67"/>
      <c r="AN69" s="67"/>
      <c r="AO69" s="67"/>
      <c r="AP69" s="67"/>
      <c r="AQ69" s="67"/>
      <c r="AR69" s="67">
        <v>5</v>
      </c>
      <c r="AS69" s="67"/>
      <c r="AT69" s="67"/>
      <c r="AU69" s="67"/>
      <c r="AV69" s="67"/>
      <c r="AW69" s="67"/>
      <c r="AX69" s="67"/>
      <c r="AY69" s="67"/>
    </row>
    <row r="70" spans="1:79" ht="33.950000000000003" hidden="1" customHeight="1" x14ac:dyDescent="0.2">
      <c r="A70" s="75" t="s">
        <v>6</v>
      </c>
      <c r="B70" s="75"/>
      <c r="C70" s="75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3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CA70" s="1" t="s">
        <v>15</v>
      </c>
    </row>
    <row r="71" spans="1:79" ht="39.6" customHeight="1" x14ac:dyDescent="0.2">
      <c r="A71" s="75">
        <v>1</v>
      </c>
      <c r="B71" s="75"/>
      <c r="C71" s="75"/>
      <c r="D71" s="60" t="s">
        <v>115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7"/>
      <c r="AB71" s="85">
        <v>69576641</v>
      </c>
      <c r="AC71" s="85"/>
      <c r="AD71" s="85"/>
      <c r="AE71" s="85"/>
      <c r="AF71" s="85"/>
      <c r="AG71" s="85"/>
      <c r="AH71" s="85"/>
      <c r="AI71" s="85"/>
      <c r="AJ71" s="85">
        <v>2931284</v>
      </c>
      <c r="AK71" s="85"/>
      <c r="AL71" s="85"/>
      <c r="AM71" s="85"/>
      <c r="AN71" s="85"/>
      <c r="AO71" s="85"/>
      <c r="AP71" s="85"/>
      <c r="AQ71" s="85"/>
      <c r="AR71" s="85">
        <f>AB71+AJ71</f>
        <v>72507925</v>
      </c>
      <c r="AS71" s="85"/>
      <c r="AT71" s="85"/>
      <c r="AU71" s="85"/>
      <c r="AV71" s="85"/>
      <c r="AW71" s="85"/>
      <c r="AX71" s="85"/>
      <c r="AY71" s="85"/>
      <c r="CA71" s="1" t="s">
        <v>16</v>
      </c>
    </row>
    <row r="72" spans="1:79" ht="39" customHeight="1" x14ac:dyDescent="0.2">
      <c r="A72" s="75">
        <v>2</v>
      </c>
      <c r="B72" s="75"/>
      <c r="C72" s="75"/>
      <c r="D72" s="81" t="s">
        <v>145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3"/>
      <c r="AB72" s="85">
        <v>300000</v>
      </c>
      <c r="AC72" s="85"/>
      <c r="AD72" s="85"/>
      <c r="AE72" s="85"/>
      <c r="AF72" s="85"/>
      <c r="AG72" s="85"/>
      <c r="AH72" s="85"/>
      <c r="AI72" s="85"/>
      <c r="AJ72" s="85">
        <v>50000</v>
      </c>
      <c r="AK72" s="85"/>
      <c r="AL72" s="85"/>
      <c r="AM72" s="85"/>
      <c r="AN72" s="85"/>
      <c r="AO72" s="85"/>
      <c r="AP72" s="85"/>
      <c r="AQ72" s="85"/>
      <c r="AR72" s="85">
        <f>AB72+AJ72</f>
        <v>350000</v>
      </c>
      <c r="AS72" s="85"/>
      <c r="AT72" s="85"/>
      <c r="AU72" s="85"/>
      <c r="AV72" s="85"/>
      <c r="AW72" s="85"/>
      <c r="AX72" s="85"/>
      <c r="AY72" s="85"/>
      <c r="CA72" s="1" t="s">
        <v>15</v>
      </c>
    </row>
    <row r="73" spans="1:79" s="4" customFormat="1" ht="22.5" customHeight="1" x14ac:dyDescent="0.2">
      <c r="A73" s="170"/>
      <c r="B73" s="170"/>
      <c r="C73" s="170"/>
      <c r="D73" s="171" t="s">
        <v>27</v>
      </c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80"/>
      <c r="AB73" s="87">
        <f>AB71+AB72</f>
        <v>69876641</v>
      </c>
      <c r="AC73" s="87"/>
      <c r="AD73" s="87"/>
      <c r="AE73" s="87"/>
      <c r="AF73" s="87"/>
      <c r="AG73" s="87"/>
      <c r="AH73" s="87"/>
      <c r="AI73" s="87"/>
      <c r="AJ73" s="87">
        <f t="shared" ref="AJ73" si="10">AJ71+AJ72</f>
        <v>2981284</v>
      </c>
      <c r="AK73" s="87"/>
      <c r="AL73" s="87"/>
      <c r="AM73" s="87"/>
      <c r="AN73" s="87"/>
      <c r="AO73" s="87"/>
      <c r="AP73" s="87"/>
      <c r="AQ73" s="87"/>
      <c r="AR73" s="87">
        <f t="shared" ref="AR73" si="11">AR71+AR72</f>
        <v>72857925</v>
      </c>
      <c r="AS73" s="87"/>
      <c r="AT73" s="87"/>
      <c r="AU73" s="87"/>
      <c r="AV73" s="87"/>
      <c r="AW73" s="87"/>
      <c r="AX73" s="87"/>
      <c r="AY73" s="87"/>
    </row>
    <row r="75" spans="1:79" ht="15.75" customHeight="1" x14ac:dyDescent="0.2">
      <c r="A75" s="86" t="s">
        <v>43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</row>
    <row r="76" spans="1:79" s="45" customFormat="1" ht="18.600000000000001" customHeight="1" x14ac:dyDescent="0.2">
      <c r="A76" s="67" t="s">
        <v>28</v>
      </c>
      <c r="B76" s="67"/>
      <c r="C76" s="67"/>
      <c r="D76" s="67"/>
      <c r="E76" s="67"/>
      <c r="F76" s="67"/>
      <c r="G76" s="78" t="s">
        <v>44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  <c r="Z76" s="67" t="s">
        <v>2</v>
      </c>
      <c r="AA76" s="67"/>
      <c r="AB76" s="67"/>
      <c r="AC76" s="67"/>
      <c r="AD76" s="67"/>
      <c r="AE76" s="67" t="s">
        <v>1</v>
      </c>
      <c r="AF76" s="67"/>
      <c r="AG76" s="67"/>
      <c r="AH76" s="67"/>
      <c r="AI76" s="67"/>
      <c r="AJ76" s="67"/>
      <c r="AK76" s="67"/>
      <c r="AL76" s="67"/>
      <c r="AM76" s="67"/>
      <c r="AN76" s="67"/>
      <c r="AO76" s="78" t="s">
        <v>29</v>
      </c>
      <c r="AP76" s="79"/>
      <c r="AQ76" s="79"/>
      <c r="AR76" s="79"/>
      <c r="AS76" s="79"/>
      <c r="AT76" s="79"/>
      <c r="AU76" s="79"/>
      <c r="AV76" s="80"/>
      <c r="AW76" s="78" t="s">
        <v>30</v>
      </c>
      <c r="AX76" s="79"/>
      <c r="AY76" s="79"/>
      <c r="AZ76" s="79"/>
      <c r="BA76" s="79"/>
      <c r="BB76" s="79"/>
      <c r="BC76" s="79"/>
      <c r="BD76" s="80"/>
      <c r="BE76" s="78" t="s">
        <v>27</v>
      </c>
      <c r="BF76" s="79"/>
      <c r="BG76" s="79"/>
      <c r="BH76" s="79"/>
      <c r="BI76" s="79"/>
      <c r="BJ76" s="79"/>
      <c r="BK76" s="79"/>
      <c r="BL76" s="80"/>
    </row>
    <row r="77" spans="1:79" s="48" customFormat="1" ht="11.45" customHeight="1" x14ac:dyDescent="0.2">
      <c r="A77" s="74">
        <v>1</v>
      </c>
      <c r="B77" s="74"/>
      <c r="C77" s="74"/>
      <c r="D77" s="74"/>
      <c r="E77" s="74"/>
      <c r="F77" s="74"/>
      <c r="G77" s="206">
        <v>2</v>
      </c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8"/>
      <c r="Z77" s="74">
        <v>3</v>
      </c>
      <c r="AA77" s="74"/>
      <c r="AB77" s="74"/>
      <c r="AC77" s="74"/>
      <c r="AD77" s="74"/>
      <c r="AE77" s="74">
        <v>4</v>
      </c>
      <c r="AF77" s="74"/>
      <c r="AG77" s="74"/>
      <c r="AH77" s="74"/>
      <c r="AI77" s="74"/>
      <c r="AJ77" s="74"/>
      <c r="AK77" s="74"/>
      <c r="AL77" s="74"/>
      <c r="AM77" s="74"/>
      <c r="AN77" s="74"/>
      <c r="AO77" s="74">
        <v>5</v>
      </c>
      <c r="AP77" s="74"/>
      <c r="AQ77" s="74"/>
      <c r="AR77" s="74"/>
      <c r="AS77" s="74"/>
      <c r="AT77" s="74"/>
      <c r="AU77" s="74"/>
      <c r="AV77" s="74"/>
      <c r="AW77" s="74">
        <v>6</v>
      </c>
      <c r="AX77" s="74"/>
      <c r="AY77" s="74"/>
      <c r="AZ77" s="74"/>
      <c r="BA77" s="74"/>
      <c r="BB77" s="74"/>
      <c r="BC77" s="74"/>
      <c r="BD77" s="74"/>
      <c r="BE77" s="74">
        <v>7</v>
      </c>
      <c r="BF77" s="74"/>
      <c r="BG77" s="74"/>
      <c r="BH77" s="74"/>
      <c r="BI77" s="74"/>
      <c r="BJ77" s="74"/>
      <c r="BK77" s="74"/>
      <c r="BL77" s="74"/>
    </row>
    <row r="78" spans="1:79" ht="12.75" hidden="1" customHeight="1" x14ac:dyDescent="0.2">
      <c r="A78" s="75" t="s">
        <v>33</v>
      </c>
      <c r="B78" s="75"/>
      <c r="C78" s="75"/>
      <c r="D78" s="75"/>
      <c r="E78" s="75"/>
      <c r="F78" s="75"/>
      <c r="G78" s="81" t="s">
        <v>7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75" t="s">
        <v>19</v>
      </c>
      <c r="AA78" s="75"/>
      <c r="AB78" s="75"/>
      <c r="AC78" s="75"/>
      <c r="AD78" s="75"/>
      <c r="AE78" s="177" t="s">
        <v>32</v>
      </c>
      <c r="AF78" s="177"/>
      <c r="AG78" s="177"/>
      <c r="AH78" s="177"/>
      <c r="AI78" s="177"/>
      <c r="AJ78" s="177"/>
      <c r="AK78" s="177"/>
      <c r="AL78" s="177"/>
      <c r="AM78" s="177"/>
      <c r="AN78" s="81"/>
      <c r="AO78" s="84" t="s">
        <v>8</v>
      </c>
      <c r="AP78" s="84"/>
      <c r="AQ78" s="84"/>
      <c r="AR78" s="84"/>
      <c r="AS78" s="84"/>
      <c r="AT78" s="84"/>
      <c r="AU78" s="84"/>
      <c r="AV78" s="84"/>
      <c r="AW78" s="84" t="s">
        <v>31</v>
      </c>
      <c r="AX78" s="84"/>
      <c r="AY78" s="84"/>
      <c r="AZ78" s="84"/>
      <c r="BA78" s="84"/>
      <c r="BB78" s="84"/>
      <c r="BC78" s="84"/>
      <c r="BD78" s="84"/>
      <c r="BE78" s="84" t="s">
        <v>64</v>
      </c>
      <c r="BF78" s="84"/>
      <c r="BG78" s="84"/>
      <c r="BH78" s="84"/>
      <c r="BI78" s="84"/>
      <c r="BJ78" s="84"/>
      <c r="BK78" s="84"/>
      <c r="BL78" s="84"/>
      <c r="CA78" s="1" t="s">
        <v>17</v>
      </c>
    </row>
    <row r="79" spans="1:79" s="4" customFormat="1" ht="12.75" customHeight="1" x14ac:dyDescent="0.2">
      <c r="A79" s="170">
        <v>0</v>
      </c>
      <c r="B79" s="170"/>
      <c r="C79" s="170"/>
      <c r="D79" s="170"/>
      <c r="E79" s="170"/>
      <c r="F79" s="170"/>
      <c r="G79" s="171" t="s">
        <v>63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3"/>
      <c r="Z79" s="174"/>
      <c r="AA79" s="174"/>
      <c r="AB79" s="174"/>
      <c r="AC79" s="174"/>
      <c r="AD79" s="174"/>
      <c r="AE79" s="175"/>
      <c r="AF79" s="175"/>
      <c r="AG79" s="175"/>
      <c r="AH79" s="175"/>
      <c r="AI79" s="175"/>
      <c r="AJ79" s="175"/>
      <c r="AK79" s="175"/>
      <c r="AL79" s="175"/>
      <c r="AM79" s="175"/>
      <c r="AN79" s="171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CA79" s="4" t="s">
        <v>18</v>
      </c>
    </row>
    <row r="80" spans="1:79" ht="22.5" customHeight="1" x14ac:dyDescent="0.2">
      <c r="A80" s="75">
        <v>1</v>
      </c>
      <c r="B80" s="75"/>
      <c r="C80" s="75"/>
      <c r="D80" s="75"/>
      <c r="E80" s="75"/>
      <c r="F80" s="75"/>
      <c r="G80" s="60" t="s">
        <v>104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155" t="s">
        <v>65</v>
      </c>
      <c r="AA80" s="155"/>
      <c r="AB80" s="155"/>
      <c r="AC80" s="155"/>
      <c r="AD80" s="155"/>
      <c r="AE80" s="97" t="s">
        <v>83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101">
        <v>4</v>
      </c>
      <c r="AP80" s="101"/>
      <c r="AQ80" s="101"/>
      <c r="AR80" s="101"/>
      <c r="AS80" s="101"/>
      <c r="AT80" s="101"/>
      <c r="AU80" s="101"/>
      <c r="AV80" s="101"/>
      <c r="AW80" s="101">
        <v>4</v>
      </c>
      <c r="AX80" s="101"/>
      <c r="AY80" s="101"/>
      <c r="AZ80" s="101"/>
      <c r="BA80" s="101"/>
      <c r="BB80" s="101"/>
      <c r="BC80" s="101"/>
      <c r="BD80" s="101"/>
      <c r="BE80" s="101">
        <v>4</v>
      </c>
      <c r="BF80" s="101"/>
      <c r="BG80" s="101"/>
      <c r="BH80" s="101"/>
      <c r="BI80" s="101"/>
      <c r="BJ80" s="101"/>
      <c r="BK80" s="101"/>
      <c r="BL80" s="101"/>
    </row>
    <row r="81" spans="1:64" ht="33" customHeight="1" x14ac:dyDescent="0.2">
      <c r="A81" s="50">
        <v>2</v>
      </c>
      <c r="B81" s="50"/>
      <c r="C81" s="50"/>
      <c r="D81" s="50"/>
      <c r="E81" s="50"/>
      <c r="F81" s="50"/>
      <c r="G81" s="91" t="s">
        <v>138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188" t="s">
        <v>99</v>
      </c>
      <c r="AA81" s="189"/>
      <c r="AB81" s="189"/>
      <c r="AC81" s="189"/>
      <c r="AD81" s="190"/>
      <c r="AE81" s="197" t="s">
        <v>84</v>
      </c>
      <c r="AF81" s="198"/>
      <c r="AG81" s="198"/>
      <c r="AH81" s="198"/>
      <c r="AI81" s="198"/>
      <c r="AJ81" s="198"/>
      <c r="AK81" s="198"/>
      <c r="AL81" s="198"/>
      <c r="AM81" s="198"/>
      <c r="AN81" s="199"/>
      <c r="AO81" s="53">
        <f>AB73</f>
        <v>69876641</v>
      </c>
      <c r="AP81" s="53"/>
      <c r="AQ81" s="53"/>
      <c r="AR81" s="53"/>
      <c r="AS81" s="53"/>
      <c r="AT81" s="53"/>
      <c r="AU81" s="53"/>
      <c r="AV81" s="53"/>
      <c r="AW81" s="53">
        <f>AJ73</f>
        <v>2981284</v>
      </c>
      <c r="AX81" s="53"/>
      <c r="AY81" s="53"/>
      <c r="AZ81" s="53"/>
      <c r="BA81" s="53"/>
      <c r="BB81" s="53"/>
      <c r="BC81" s="53"/>
      <c r="BD81" s="53"/>
      <c r="BE81" s="53">
        <f>AO81+AW81</f>
        <v>72857925</v>
      </c>
      <c r="BF81" s="53"/>
      <c r="BG81" s="53"/>
      <c r="BH81" s="53"/>
      <c r="BI81" s="53"/>
      <c r="BJ81" s="53"/>
      <c r="BK81" s="53"/>
      <c r="BL81" s="53"/>
    </row>
    <row r="82" spans="1:64" ht="33" hidden="1" customHeight="1" x14ac:dyDescent="0.2">
      <c r="A82" s="88">
        <v>3</v>
      </c>
      <c r="B82" s="89"/>
      <c r="C82" s="89"/>
      <c r="D82" s="89"/>
      <c r="E82" s="89"/>
      <c r="F82" s="90"/>
      <c r="G82" s="91" t="s">
        <v>121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191"/>
      <c r="AA82" s="192"/>
      <c r="AB82" s="192"/>
      <c r="AC82" s="192"/>
      <c r="AD82" s="193"/>
      <c r="AE82" s="203"/>
      <c r="AF82" s="204"/>
      <c r="AG82" s="204"/>
      <c r="AH82" s="204"/>
      <c r="AI82" s="204"/>
      <c r="AJ82" s="204"/>
      <c r="AK82" s="204"/>
      <c r="AL82" s="204"/>
      <c r="AM82" s="204"/>
      <c r="AN82" s="205"/>
      <c r="AO82" s="94">
        <f>AC62</f>
        <v>2722</v>
      </c>
      <c r="AP82" s="95"/>
      <c r="AQ82" s="95"/>
      <c r="AR82" s="95"/>
      <c r="AS82" s="95"/>
      <c r="AT82" s="95"/>
      <c r="AU82" s="95"/>
      <c r="AV82" s="96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2722</v>
      </c>
      <c r="BF82" s="53"/>
      <c r="BG82" s="53"/>
      <c r="BH82" s="53"/>
      <c r="BI82" s="53"/>
      <c r="BJ82" s="53"/>
      <c r="BK82" s="53"/>
      <c r="BL82" s="53"/>
    </row>
    <row r="83" spans="1:64" ht="32.1" customHeight="1" x14ac:dyDescent="0.2">
      <c r="A83" s="88">
        <v>3</v>
      </c>
      <c r="B83" s="89"/>
      <c r="C83" s="89"/>
      <c r="D83" s="89"/>
      <c r="E83" s="89"/>
      <c r="F83" s="90"/>
      <c r="G83" s="91" t="s">
        <v>116</v>
      </c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191"/>
      <c r="AA83" s="192"/>
      <c r="AB83" s="192"/>
      <c r="AC83" s="192"/>
      <c r="AD83" s="193"/>
      <c r="AE83" s="203"/>
      <c r="AF83" s="204"/>
      <c r="AG83" s="204"/>
      <c r="AH83" s="204"/>
      <c r="AI83" s="204"/>
      <c r="AJ83" s="204"/>
      <c r="AK83" s="204"/>
      <c r="AL83" s="204"/>
      <c r="AM83" s="204"/>
      <c r="AN83" s="205"/>
      <c r="AO83" s="94">
        <v>309416</v>
      </c>
      <c r="AP83" s="95"/>
      <c r="AQ83" s="95"/>
      <c r="AR83" s="95"/>
      <c r="AS83" s="95"/>
      <c r="AT83" s="95"/>
      <c r="AU83" s="95"/>
      <c r="AV83" s="96"/>
      <c r="AW83" s="94">
        <v>0</v>
      </c>
      <c r="AX83" s="95"/>
      <c r="AY83" s="95"/>
      <c r="AZ83" s="95"/>
      <c r="BA83" s="95"/>
      <c r="BB83" s="95"/>
      <c r="BC83" s="95"/>
      <c r="BD83" s="96"/>
      <c r="BE83" s="53">
        <f>AO83+AW83</f>
        <v>309416</v>
      </c>
      <c r="BF83" s="53"/>
      <c r="BG83" s="53"/>
      <c r="BH83" s="53"/>
      <c r="BI83" s="53"/>
      <c r="BJ83" s="53"/>
      <c r="BK83" s="53"/>
      <c r="BL83" s="53"/>
    </row>
    <row r="84" spans="1:64" ht="32.1" customHeight="1" x14ac:dyDescent="0.2">
      <c r="A84" s="88">
        <v>4</v>
      </c>
      <c r="B84" s="89"/>
      <c r="C84" s="89"/>
      <c r="D84" s="89"/>
      <c r="E84" s="89"/>
      <c r="F84" s="90"/>
      <c r="G84" s="91" t="s">
        <v>146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3"/>
      <c r="Z84" s="194"/>
      <c r="AA84" s="195"/>
      <c r="AB84" s="195"/>
      <c r="AC84" s="195"/>
      <c r="AD84" s="196"/>
      <c r="AE84" s="200"/>
      <c r="AF84" s="201"/>
      <c r="AG84" s="201"/>
      <c r="AH84" s="201"/>
      <c r="AI84" s="201"/>
      <c r="AJ84" s="201"/>
      <c r="AK84" s="201"/>
      <c r="AL84" s="201"/>
      <c r="AM84" s="201"/>
      <c r="AN84" s="202"/>
      <c r="AO84" s="94">
        <v>300000</v>
      </c>
      <c r="AP84" s="95"/>
      <c r="AQ84" s="95"/>
      <c r="AR84" s="95"/>
      <c r="AS84" s="95"/>
      <c r="AT84" s="95"/>
      <c r="AU84" s="95"/>
      <c r="AV84" s="96"/>
      <c r="AW84" s="94">
        <v>50000</v>
      </c>
      <c r="AX84" s="95"/>
      <c r="AY84" s="95"/>
      <c r="AZ84" s="95"/>
      <c r="BA84" s="95"/>
      <c r="BB84" s="95"/>
      <c r="BC84" s="95"/>
      <c r="BD84" s="96"/>
      <c r="BE84" s="94">
        <f>AO84+AW84</f>
        <v>350000</v>
      </c>
      <c r="BF84" s="95"/>
      <c r="BG84" s="95"/>
      <c r="BH84" s="95"/>
      <c r="BI84" s="95"/>
      <c r="BJ84" s="95"/>
      <c r="BK84" s="95"/>
      <c r="BL84" s="96"/>
    </row>
    <row r="85" spans="1:64" ht="42.6" customHeight="1" x14ac:dyDescent="0.2">
      <c r="A85" s="75">
        <v>5</v>
      </c>
      <c r="B85" s="75"/>
      <c r="C85" s="75"/>
      <c r="D85" s="75"/>
      <c r="E85" s="75"/>
      <c r="F85" s="75"/>
      <c r="G85" s="60" t="s">
        <v>108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7"/>
      <c r="Z85" s="106" t="s">
        <v>109</v>
      </c>
      <c r="AA85" s="107"/>
      <c r="AB85" s="107"/>
      <c r="AC85" s="107"/>
      <c r="AD85" s="108"/>
      <c r="AE85" s="97" t="s">
        <v>85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100">
        <f>86+83.33+83.5+35.58+5.3</f>
        <v>293.70999999999998</v>
      </c>
      <c r="AP85" s="100"/>
      <c r="AQ85" s="100"/>
      <c r="AR85" s="100"/>
      <c r="AS85" s="100"/>
      <c r="AT85" s="100"/>
      <c r="AU85" s="100"/>
      <c r="AV85" s="100"/>
      <c r="AW85" s="101">
        <v>0</v>
      </c>
      <c r="AX85" s="101"/>
      <c r="AY85" s="101"/>
      <c r="AZ85" s="101"/>
      <c r="BA85" s="101"/>
      <c r="BB85" s="101"/>
      <c r="BC85" s="101"/>
      <c r="BD85" s="101"/>
      <c r="BE85" s="100">
        <f>AO85+AW85</f>
        <v>293.70999999999998</v>
      </c>
      <c r="BF85" s="100"/>
      <c r="BG85" s="100"/>
      <c r="BH85" s="100"/>
      <c r="BI85" s="100"/>
      <c r="BJ85" s="100"/>
      <c r="BK85" s="100"/>
      <c r="BL85" s="100"/>
    </row>
    <row r="86" spans="1:64" ht="18" customHeight="1" x14ac:dyDescent="0.2">
      <c r="A86" s="75">
        <v>6</v>
      </c>
      <c r="B86" s="75"/>
      <c r="C86" s="75"/>
      <c r="D86" s="75"/>
      <c r="E86" s="75"/>
      <c r="F86" s="75"/>
      <c r="G86" s="60" t="s">
        <v>105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7"/>
      <c r="Z86" s="109"/>
      <c r="AA86" s="110"/>
      <c r="AB86" s="110"/>
      <c r="AC86" s="110"/>
      <c r="AD86" s="111"/>
      <c r="AE86" s="97" t="s">
        <v>86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100">
        <f>34.25+30.33+34.5+24.58+5.3</f>
        <v>128.96</v>
      </c>
      <c r="AP86" s="100"/>
      <c r="AQ86" s="100"/>
      <c r="AR86" s="100"/>
      <c r="AS86" s="100"/>
      <c r="AT86" s="100"/>
      <c r="AU86" s="100"/>
      <c r="AV86" s="100"/>
      <c r="AW86" s="101">
        <v>0</v>
      </c>
      <c r="AX86" s="101"/>
      <c r="AY86" s="101"/>
      <c r="AZ86" s="101"/>
      <c r="BA86" s="101"/>
      <c r="BB86" s="101"/>
      <c r="BC86" s="101"/>
      <c r="BD86" s="101"/>
      <c r="BE86" s="100">
        <f>AO86</f>
        <v>128.96</v>
      </c>
      <c r="BF86" s="100"/>
      <c r="BG86" s="100"/>
      <c r="BH86" s="100"/>
      <c r="BI86" s="100"/>
      <c r="BJ86" s="100"/>
      <c r="BK86" s="100"/>
      <c r="BL86" s="100"/>
    </row>
    <row r="87" spans="1:64" ht="27.6" customHeight="1" x14ac:dyDescent="0.2">
      <c r="A87" s="75">
        <v>7</v>
      </c>
      <c r="B87" s="75"/>
      <c r="C87" s="75"/>
      <c r="D87" s="75"/>
      <c r="E87" s="75"/>
      <c r="F87" s="75"/>
      <c r="G87" s="60" t="s">
        <v>87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  <c r="Z87" s="155" t="s">
        <v>99</v>
      </c>
      <c r="AA87" s="155"/>
      <c r="AB87" s="155"/>
      <c r="AC87" s="155"/>
      <c r="AD87" s="155"/>
      <c r="AE87" s="97" t="s">
        <v>88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53">
        <f>308666+9600+78660+48450+295000</f>
        <v>740376</v>
      </c>
      <c r="AP87" s="53"/>
      <c r="AQ87" s="53"/>
      <c r="AR87" s="53"/>
      <c r="AS87" s="53"/>
      <c r="AT87" s="53"/>
      <c r="AU87" s="53"/>
      <c r="AV87" s="53"/>
      <c r="AW87" s="53">
        <f>10800+409600+140874+50000</f>
        <v>611274</v>
      </c>
      <c r="AX87" s="53"/>
      <c r="AY87" s="53"/>
      <c r="AZ87" s="53"/>
      <c r="BA87" s="53"/>
      <c r="BB87" s="53"/>
      <c r="BC87" s="53"/>
      <c r="BD87" s="53"/>
      <c r="BE87" s="53">
        <f>AO87+AW87</f>
        <v>1351650</v>
      </c>
      <c r="BF87" s="53"/>
      <c r="BG87" s="53"/>
      <c r="BH87" s="53"/>
      <c r="BI87" s="53"/>
      <c r="BJ87" s="53"/>
      <c r="BK87" s="53"/>
      <c r="BL87" s="53"/>
    </row>
    <row r="88" spans="1:64" s="47" customFormat="1" ht="73.5" hidden="1" customHeight="1" x14ac:dyDescent="0.2">
      <c r="A88" s="88"/>
      <c r="B88" s="89"/>
      <c r="C88" s="89"/>
      <c r="D88" s="89"/>
      <c r="E88" s="89"/>
      <c r="F88" s="90"/>
      <c r="G88" s="91" t="s">
        <v>132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183" t="s">
        <v>99</v>
      </c>
      <c r="AA88" s="184"/>
      <c r="AB88" s="184"/>
      <c r="AC88" s="184"/>
      <c r="AD88" s="185"/>
      <c r="AE88" s="63" t="s">
        <v>133</v>
      </c>
      <c r="AF88" s="186"/>
      <c r="AG88" s="186"/>
      <c r="AH88" s="186"/>
      <c r="AI88" s="186"/>
      <c r="AJ88" s="186"/>
      <c r="AK88" s="186"/>
      <c r="AL88" s="186"/>
      <c r="AM88" s="186"/>
      <c r="AN88" s="187"/>
      <c r="AO88" s="94">
        <v>0</v>
      </c>
      <c r="AP88" s="95"/>
      <c r="AQ88" s="95"/>
      <c r="AR88" s="95"/>
      <c r="AS88" s="95"/>
      <c r="AT88" s="95"/>
      <c r="AU88" s="95"/>
      <c r="AV88" s="96"/>
      <c r="AW88" s="94">
        <v>1070277</v>
      </c>
      <c r="AX88" s="95"/>
      <c r="AY88" s="95"/>
      <c r="AZ88" s="95"/>
      <c r="BA88" s="95"/>
      <c r="BB88" s="95"/>
      <c r="BC88" s="95"/>
      <c r="BD88" s="96"/>
      <c r="BE88" s="94">
        <f>AW88</f>
        <v>1070277</v>
      </c>
      <c r="BF88" s="95"/>
      <c r="BG88" s="95"/>
      <c r="BH88" s="95"/>
      <c r="BI88" s="95"/>
      <c r="BJ88" s="95"/>
      <c r="BK88" s="95"/>
      <c r="BL88" s="96"/>
    </row>
    <row r="89" spans="1:64" s="46" customFormat="1" ht="14.1" customHeight="1" x14ac:dyDescent="0.2">
      <c r="A89" s="102">
        <v>0</v>
      </c>
      <c r="B89" s="102"/>
      <c r="C89" s="102"/>
      <c r="D89" s="102"/>
      <c r="E89" s="102"/>
      <c r="F89" s="102"/>
      <c r="G89" s="103" t="s">
        <v>66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160"/>
      <c r="AA89" s="160"/>
      <c r="AB89" s="160"/>
      <c r="AC89" s="160"/>
      <c r="AD89" s="160"/>
      <c r="AE89" s="161"/>
      <c r="AF89" s="162"/>
      <c r="AG89" s="162"/>
      <c r="AH89" s="162"/>
      <c r="AI89" s="162"/>
      <c r="AJ89" s="162"/>
      <c r="AK89" s="162"/>
      <c r="AL89" s="162"/>
      <c r="AM89" s="162"/>
      <c r="AN89" s="163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</row>
    <row r="90" spans="1:64" s="47" customFormat="1" ht="28.5" customHeight="1" x14ac:dyDescent="0.2">
      <c r="A90" s="50">
        <v>8</v>
      </c>
      <c r="B90" s="50"/>
      <c r="C90" s="50"/>
      <c r="D90" s="50"/>
      <c r="E90" s="50"/>
      <c r="F90" s="50"/>
      <c r="G90" s="91" t="s">
        <v>106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188" t="s">
        <v>67</v>
      </c>
      <c r="AA90" s="189"/>
      <c r="AB90" s="189"/>
      <c r="AC90" s="189"/>
      <c r="AD90" s="190"/>
      <c r="AE90" s="197" t="s">
        <v>89</v>
      </c>
      <c r="AF90" s="198"/>
      <c r="AG90" s="198"/>
      <c r="AH90" s="198"/>
      <c r="AI90" s="198"/>
      <c r="AJ90" s="198"/>
      <c r="AK90" s="198"/>
      <c r="AL90" s="198"/>
      <c r="AM90" s="198"/>
      <c r="AN90" s="199"/>
      <c r="AO90" s="53">
        <f>2968+118</f>
        <v>3086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</f>
        <v>3086</v>
      </c>
      <c r="BF90" s="53"/>
      <c r="BG90" s="53"/>
      <c r="BH90" s="53"/>
      <c r="BI90" s="53"/>
      <c r="BJ90" s="53"/>
      <c r="BK90" s="53"/>
      <c r="BL90" s="53"/>
    </row>
    <row r="91" spans="1:64" s="47" customFormat="1" ht="30" customHeight="1" x14ac:dyDescent="0.2">
      <c r="A91" s="50">
        <v>9</v>
      </c>
      <c r="B91" s="50"/>
      <c r="C91" s="50"/>
      <c r="D91" s="50"/>
      <c r="E91" s="50"/>
      <c r="F91" s="50"/>
      <c r="G91" s="91" t="s">
        <v>103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191"/>
      <c r="AA91" s="192"/>
      <c r="AB91" s="192"/>
      <c r="AC91" s="192"/>
      <c r="AD91" s="193"/>
      <c r="AE91" s="200"/>
      <c r="AF91" s="201"/>
      <c r="AG91" s="201"/>
      <c r="AH91" s="201"/>
      <c r="AI91" s="201"/>
      <c r="AJ91" s="201"/>
      <c r="AK91" s="201"/>
      <c r="AL91" s="201"/>
      <c r="AM91" s="201"/>
      <c r="AN91" s="202"/>
      <c r="AO91" s="53">
        <v>1593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</f>
        <v>1593</v>
      </c>
      <c r="BF91" s="53"/>
      <c r="BG91" s="53"/>
      <c r="BH91" s="53"/>
      <c r="BI91" s="53"/>
      <c r="BJ91" s="53"/>
      <c r="BK91" s="53"/>
      <c r="BL91" s="53"/>
    </row>
    <row r="92" spans="1:64" s="47" customFormat="1" ht="30.95" customHeight="1" x14ac:dyDescent="0.2">
      <c r="A92" s="50">
        <v>10</v>
      </c>
      <c r="B92" s="50"/>
      <c r="C92" s="50"/>
      <c r="D92" s="50"/>
      <c r="E92" s="50"/>
      <c r="F92" s="50"/>
      <c r="G92" s="91" t="s">
        <v>131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191"/>
      <c r="AA92" s="192"/>
      <c r="AB92" s="192"/>
      <c r="AC92" s="192"/>
      <c r="AD92" s="193"/>
      <c r="AE92" s="197" t="s">
        <v>90</v>
      </c>
      <c r="AF92" s="198"/>
      <c r="AG92" s="198"/>
      <c r="AH92" s="198"/>
      <c r="AI92" s="198"/>
      <c r="AJ92" s="198"/>
      <c r="AK92" s="198"/>
      <c r="AL92" s="198"/>
      <c r="AM92" s="198"/>
      <c r="AN92" s="199"/>
      <c r="AO92" s="53">
        <f>421+60+30+17+94</f>
        <v>622</v>
      </c>
      <c r="AP92" s="53"/>
      <c r="AQ92" s="53"/>
      <c r="AR92" s="53"/>
      <c r="AS92" s="53"/>
      <c r="AT92" s="53"/>
      <c r="AU92" s="53"/>
      <c r="AV92" s="53"/>
      <c r="AW92" s="53">
        <f>2+8+1</f>
        <v>11</v>
      </c>
      <c r="AX92" s="53"/>
      <c r="AY92" s="53"/>
      <c r="AZ92" s="53"/>
      <c r="BA92" s="53"/>
      <c r="BB92" s="53"/>
      <c r="BC92" s="53"/>
      <c r="BD92" s="53"/>
      <c r="BE92" s="53">
        <f>AO92+AW92</f>
        <v>633</v>
      </c>
      <c r="BF92" s="53"/>
      <c r="BG92" s="53"/>
      <c r="BH92" s="53"/>
      <c r="BI92" s="53"/>
      <c r="BJ92" s="53"/>
      <c r="BK92" s="53"/>
      <c r="BL92" s="53"/>
    </row>
    <row r="93" spans="1:64" s="47" customFormat="1" ht="30.95" hidden="1" customHeight="1" x14ac:dyDescent="0.2">
      <c r="A93" s="88"/>
      <c r="B93" s="89"/>
      <c r="C93" s="89"/>
      <c r="D93" s="89"/>
      <c r="E93" s="89"/>
      <c r="F93" s="90"/>
      <c r="G93" s="91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191"/>
      <c r="AA93" s="192"/>
      <c r="AB93" s="192"/>
      <c r="AC93" s="192"/>
      <c r="AD93" s="193"/>
      <c r="AE93" s="203"/>
      <c r="AF93" s="204"/>
      <c r="AG93" s="204"/>
      <c r="AH93" s="204"/>
      <c r="AI93" s="204"/>
      <c r="AJ93" s="204"/>
      <c r="AK93" s="204"/>
      <c r="AL93" s="204"/>
      <c r="AM93" s="204"/>
      <c r="AN93" s="205"/>
      <c r="AO93" s="94"/>
      <c r="AP93" s="95"/>
      <c r="AQ93" s="95"/>
      <c r="AR93" s="95"/>
      <c r="AS93" s="95"/>
      <c r="AT93" s="95"/>
      <c r="AU93" s="95"/>
      <c r="AV93" s="96"/>
      <c r="AW93" s="94"/>
      <c r="AX93" s="95"/>
      <c r="AY93" s="95"/>
      <c r="AZ93" s="95"/>
      <c r="BA93" s="95"/>
      <c r="BB93" s="95"/>
      <c r="BC93" s="95"/>
      <c r="BD93" s="96"/>
      <c r="BE93" s="94"/>
      <c r="BF93" s="95"/>
      <c r="BG93" s="95"/>
      <c r="BH93" s="95"/>
      <c r="BI93" s="95"/>
      <c r="BJ93" s="95"/>
      <c r="BK93" s="95"/>
      <c r="BL93" s="96"/>
    </row>
    <row r="94" spans="1:64" s="47" customFormat="1" ht="31.5" customHeight="1" x14ac:dyDescent="0.2">
      <c r="A94" s="88">
        <v>11</v>
      </c>
      <c r="B94" s="89"/>
      <c r="C94" s="89"/>
      <c r="D94" s="89"/>
      <c r="E94" s="89"/>
      <c r="F94" s="90"/>
      <c r="G94" s="91" t="s">
        <v>123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3"/>
      <c r="Z94" s="194"/>
      <c r="AA94" s="195"/>
      <c r="AB94" s="195"/>
      <c r="AC94" s="195"/>
      <c r="AD94" s="196"/>
      <c r="AE94" s="200"/>
      <c r="AF94" s="201"/>
      <c r="AG94" s="201"/>
      <c r="AH94" s="201"/>
      <c r="AI94" s="201"/>
      <c r="AJ94" s="201"/>
      <c r="AK94" s="201"/>
      <c r="AL94" s="201"/>
      <c r="AM94" s="201"/>
      <c r="AN94" s="202"/>
      <c r="AO94" s="94">
        <v>170</v>
      </c>
      <c r="AP94" s="95"/>
      <c r="AQ94" s="95"/>
      <c r="AR94" s="95"/>
      <c r="AS94" s="95"/>
      <c r="AT94" s="95"/>
      <c r="AU94" s="95"/>
      <c r="AV94" s="96"/>
      <c r="AW94" s="94">
        <v>0</v>
      </c>
      <c r="AX94" s="95"/>
      <c r="AY94" s="95"/>
      <c r="AZ94" s="95"/>
      <c r="BA94" s="95"/>
      <c r="BB94" s="95"/>
      <c r="BC94" s="95"/>
      <c r="BD94" s="96"/>
      <c r="BE94" s="94">
        <f>AO94</f>
        <v>170</v>
      </c>
      <c r="BF94" s="95"/>
      <c r="BG94" s="95"/>
      <c r="BH94" s="95"/>
      <c r="BI94" s="95"/>
      <c r="BJ94" s="95"/>
      <c r="BK94" s="95"/>
      <c r="BL94" s="96"/>
    </row>
    <row r="95" spans="1:64" s="46" customFormat="1" ht="17.100000000000001" customHeight="1" x14ac:dyDescent="0.2">
      <c r="A95" s="102">
        <v>0</v>
      </c>
      <c r="B95" s="102"/>
      <c r="C95" s="102"/>
      <c r="D95" s="102"/>
      <c r="E95" s="102"/>
      <c r="F95" s="102"/>
      <c r="G95" s="157" t="s">
        <v>68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9"/>
      <c r="Z95" s="160"/>
      <c r="AA95" s="160"/>
      <c r="AB95" s="160"/>
      <c r="AC95" s="160"/>
      <c r="AD95" s="160"/>
      <c r="AE95" s="161"/>
      <c r="AF95" s="162"/>
      <c r="AG95" s="162"/>
      <c r="AH95" s="162"/>
      <c r="AI95" s="162"/>
      <c r="AJ95" s="162"/>
      <c r="AK95" s="162"/>
      <c r="AL95" s="162"/>
      <c r="AM95" s="162"/>
      <c r="AN95" s="163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</row>
    <row r="96" spans="1:64" s="47" customFormat="1" ht="30.95" customHeight="1" x14ac:dyDescent="0.2">
      <c r="A96" s="50">
        <v>12</v>
      </c>
      <c r="B96" s="50"/>
      <c r="C96" s="50"/>
      <c r="D96" s="50"/>
      <c r="E96" s="50"/>
      <c r="F96" s="50"/>
      <c r="G96" s="91" t="s">
        <v>91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188" t="s">
        <v>99</v>
      </c>
      <c r="AA96" s="189"/>
      <c r="AB96" s="189"/>
      <c r="AC96" s="189"/>
      <c r="AD96" s="190"/>
      <c r="AE96" s="197" t="s">
        <v>92</v>
      </c>
      <c r="AF96" s="198"/>
      <c r="AG96" s="198"/>
      <c r="AH96" s="198"/>
      <c r="AI96" s="198"/>
      <c r="AJ96" s="198"/>
      <c r="AK96" s="198"/>
      <c r="AL96" s="198"/>
      <c r="AM96" s="198"/>
      <c r="AN96" s="199"/>
      <c r="AO96" s="53">
        <f>AO81/AO90</f>
        <v>22643.111147116007</v>
      </c>
      <c r="AP96" s="53"/>
      <c r="AQ96" s="53"/>
      <c r="AR96" s="53"/>
      <c r="AS96" s="53"/>
      <c r="AT96" s="53"/>
      <c r="AU96" s="53"/>
      <c r="AV96" s="53"/>
      <c r="AW96" s="53">
        <f>AW81/AO90</f>
        <v>966.06740116655862</v>
      </c>
      <c r="AX96" s="53"/>
      <c r="AY96" s="53"/>
      <c r="AZ96" s="53"/>
      <c r="BA96" s="53"/>
      <c r="BB96" s="53"/>
      <c r="BC96" s="53"/>
      <c r="BD96" s="53"/>
      <c r="BE96" s="53">
        <f>BE81/BE90</f>
        <v>23609.178548282565</v>
      </c>
      <c r="BF96" s="53"/>
      <c r="BG96" s="53"/>
      <c r="BH96" s="53"/>
      <c r="BI96" s="53"/>
      <c r="BJ96" s="53"/>
      <c r="BK96" s="53"/>
      <c r="BL96" s="53"/>
    </row>
    <row r="97" spans="1:64" s="47" customFormat="1" ht="33.950000000000003" customHeight="1" x14ac:dyDescent="0.2">
      <c r="A97" s="88">
        <v>13</v>
      </c>
      <c r="B97" s="89"/>
      <c r="C97" s="89"/>
      <c r="D97" s="89"/>
      <c r="E97" s="89"/>
      <c r="F97" s="90"/>
      <c r="G97" s="91" t="s">
        <v>117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3"/>
      <c r="Z97" s="191"/>
      <c r="AA97" s="192"/>
      <c r="AB97" s="192"/>
      <c r="AC97" s="192"/>
      <c r="AD97" s="193"/>
      <c r="AE97" s="203"/>
      <c r="AF97" s="204"/>
      <c r="AG97" s="204"/>
      <c r="AH97" s="204"/>
      <c r="AI97" s="204"/>
      <c r="AJ97" s="204"/>
      <c r="AK97" s="204"/>
      <c r="AL97" s="204"/>
      <c r="AM97" s="204"/>
      <c r="AN97" s="205"/>
      <c r="AO97" s="94">
        <f>AO83/AO94</f>
        <v>1820.0941176470587</v>
      </c>
      <c r="AP97" s="95"/>
      <c r="AQ97" s="95"/>
      <c r="AR97" s="95"/>
      <c r="AS97" s="95"/>
      <c r="AT97" s="95"/>
      <c r="AU97" s="95"/>
      <c r="AV97" s="96"/>
      <c r="AW97" s="94">
        <v>0</v>
      </c>
      <c r="AX97" s="95"/>
      <c r="AY97" s="95"/>
      <c r="AZ97" s="95"/>
      <c r="BA97" s="95"/>
      <c r="BB97" s="95"/>
      <c r="BC97" s="95"/>
      <c r="BD97" s="96"/>
      <c r="BE97" s="53">
        <f>AO97</f>
        <v>1820.0941176470587</v>
      </c>
      <c r="BF97" s="53"/>
      <c r="BG97" s="53"/>
      <c r="BH97" s="53"/>
      <c r="BI97" s="53"/>
      <c r="BJ97" s="53"/>
      <c r="BK97" s="53"/>
      <c r="BL97" s="53"/>
    </row>
    <row r="98" spans="1:64" s="47" customFormat="1" ht="32.450000000000003" customHeight="1" x14ac:dyDescent="0.2">
      <c r="A98" s="50">
        <v>14</v>
      </c>
      <c r="B98" s="50"/>
      <c r="C98" s="50"/>
      <c r="D98" s="50"/>
      <c r="E98" s="50"/>
      <c r="F98" s="50"/>
      <c r="G98" s="91" t="s">
        <v>107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191"/>
      <c r="AA98" s="192"/>
      <c r="AB98" s="192"/>
      <c r="AC98" s="192"/>
      <c r="AD98" s="193"/>
      <c r="AE98" s="203"/>
      <c r="AF98" s="204"/>
      <c r="AG98" s="204"/>
      <c r="AH98" s="204"/>
      <c r="AI98" s="204"/>
      <c r="AJ98" s="204"/>
      <c r="AK98" s="204"/>
      <c r="AL98" s="204"/>
      <c r="AM98" s="204"/>
      <c r="AN98" s="205"/>
      <c r="AO98" s="53">
        <f>47229151/12/261.08</f>
        <v>15074.929459680305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>AO98</f>
        <v>15074.929459680305</v>
      </c>
      <c r="BF98" s="53"/>
      <c r="BG98" s="53"/>
      <c r="BH98" s="53"/>
      <c r="BI98" s="53"/>
      <c r="BJ98" s="53"/>
      <c r="BK98" s="53"/>
      <c r="BL98" s="53"/>
    </row>
    <row r="99" spans="1:64" s="47" customFormat="1" ht="33.6" customHeight="1" x14ac:dyDescent="0.2">
      <c r="A99" s="50">
        <v>15</v>
      </c>
      <c r="B99" s="50"/>
      <c r="C99" s="50"/>
      <c r="D99" s="50"/>
      <c r="E99" s="50"/>
      <c r="F99" s="50"/>
      <c r="G99" s="91" t="s">
        <v>130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194"/>
      <c r="AA99" s="195"/>
      <c r="AB99" s="195"/>
      <c r="AC99" s="195"/>
      <c r="AD99" s="196"/>
      <c r="AE99" s="200"/>
      <c r="AF99" s="201"/>
      <c r="AG99" s="201"/>
      <c r="AH99" s="201"/>
      <c r="AI99" s="201"/>
      <c r="AJ99" s="201"/>
      <c r="AK99" s="201"/>
      <c r="AL99" s="201"/>
      <c r="AM99" s="201"/>
      <c r="AN99" s="202"/>
      <c r="AO99" s="53">
        <f>AO87/AO92</f>
        <v>1190.315112540193</v>
      </c>
      <c r="AP99" s="53"/>
      <c r="AQ99" s="53"/>
      <c r="AR99" s="53"/>
      <c r="AS99" s="53"/>
      <c r="AT99" s="53"/>
      <c r="AU99" s="53"/>
      <c r="AV99" s="53"/>
      <c r="AW99" s="53">
        <f>AW87/AW92</f>
        <v>55570.36363636364</v>
      </c>
      <c r="AX99" s="53"/>
      <c r="AY99" s="53"/>
      <c r="AZ99" s="53"/>
      <c r="BA99" s="53"/>
      <c r="BB99" s="53"/>
      <c r="BC99" s="53"/>
      <c r="BD99" s="53"/>
      <c r="BE99" s="53">
        <f>BE87/BE92</f>
        <v>2135.3080568720379</v>
      </c>
      <c r="BF99" s="53"/>
      <c r="BG99" s="53"/>
      <c r="BH99" s="53"/>
      <c r="BI99" s="53"/>
      <c r="BJ99" s="53"/>
      <c r="BK99" s="53"/>
      <c r="BL99" s="53"/>
    </row>
    <row r="100" spans="1:64" s="46" customFormat="1" ht="14.45" customHeight="1" x14ac:dyDescent="0.2">
      <c r="A100" s="102">
        <v>0</v>
      </c>
      <c r="B100" s="102"/>
      <c r="C100" s="102"/>
      <c r="D100" s="102"/>
      <c r="E100" s="102"/>
      <c r="F100" s="102"/>
      <c r="G100" s="157" t="s">
        <v>69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9"/>
      <c r="Z100" s="160"/>
      <c r="AA100" s="160"/>
      <c r="AB100" s="160"/>
      <c r="AC100" s="160"/>
      <c r="AD100" s="160"/>
      <c r="AE100" s="161"/>
      <c r="AF100" s="162"/>
      <c r="AG100" s="162"/>
      <c r="AH100" s="162"/>
      <c r="AI100" s="162"/>
      <c r="AJ100" s="162"/>
      <c r="AK100" s="162"/>
      <c r="AL100" s="162"/>
      <c r="AM100" s="162"/>
      <c r="AN100" s="163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</row>
    <row r="101" spans="1:64" s="47" customFormat="1" ht="44.1" customHeight="1" x14ac:dyDescent="0.2">
      <c r="A101" s="50">
        <v>16</v>
      </c>
      <c r="B101" s="50"/>
      <c r="C101" s="50"/>
      <c r="D101" s="50"/>
      <c r="E101" s="50"/>
      <c r="F101" s="50"/>
      <c r="G101" s="91" t="s">
        <v>93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188" t="s">
        <v>70</v>
      </c>
      <c r="AA101" s="189"/>
      <c r="AB101" s="189"/>
      <c r="AC101" s="189"/>
      <c r="AD101" s="190"/>
      <c r="AE101" s="197" t="s">
        <v>78</v>
      </c>
      <c r="AF101" s="198"/>
      <c r="AG101" s="198"/>
      <c r="AH101" s="198"/>
      <c r="AI101" s="198"/>
      <c r="AJ101" s="198"/>
      <c r="AK101" s="198"/>
      <c r="AL101" s="198"/>
      <c r="AM101" s="198"/>
      <c r="AN101" s="199"/>
      <c r="AO101" s="53">
        <v>105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</f>
        <v>105</v>
      </c>
      <c r="BF101" s="53"/>
      <c r="BG101" s="53"/>
      <c r="BH101" s="53"/>
      <c r="BI101" s="53"/>
      <c r="BJ101" s="53"/>
      <c r="BK101" s="53"/>
      <c r="BL101" s="53"/>
    </row>
    <row r="102" spans="1:64" s="47" customFormat="1" ht="45.95" customHeight="1" x14ac:dyDescent="0.2">
      <c r="A102" s="50">
        <v>17</v>
      </c>
      <c r="B102" s="50"/>
      <c r="C102" s="50"/>
      <c r="D102" s="50"/>
      <c r="E102" s="50"/>
      <c r="F102" s="50"/>
      <c r="G102" s="91" t="s">
        <v>94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191"/>
      <c r="AA102" s="192"/>
      <c r="AB102" s="192"/>
      <c r="AC102" s="192"/>
      <c r="AD102" s="193"/>
      <c r="AE102" s="203"/>
      <c r="AF102" s="204"/>
      <c r="AG102" s="204"/>
      <c r="AH102" s="204"/>
      <c r="AI102" s="204"/>
      <c r="AJ102" s="204"/>
      <c r="AK102" s="204"/>
      <c r="AL102" s="204"/>
      <c r="AM102" s="204"/>
      <c r="AN102" s="205"/>
      <c r="AO102" s="53">
        <v>102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</f>
        <v>102</v>
      </c>
      <c r="BF102" s="53"/>
      <c r="BG102" s="53"/>
      <c r="BH102" s="53"/>
      <c r="BI102" s="53"/>
      <c r="BJ102" s="53"/>
      <c r="BK102" s="53"/>
      <c r="BL102" s="53"/>
    </row>
    <row r="103" spans="1:64" s="47" customFormat="1" ht="27.95" customHeight="1" x14ac:dyDescent="0.2">
      <c r="A103" s="50">
        <v>18</v>
      </c>
      <c r="B103" s="50"/>
      <c r="C103" s="50"/>
      <c r="D103" s="50"/>
      <c r="E103" s="50"/>
      <c r="F103" s="50"/>
      <c r="G103" s="91" t="s">
        <v>139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191"/>
      <c r="AA103" s="192"/>
      <c r="AB103" s="192"/>
      <c r="AC103" s="192"/>
      <c r="AD103" s="193"/>
      <c r="AE103" s="203"/>
      <c r="AF103" s="204"/>
      <c r="AG103" s="204"/>
      <c r="AH103" s="204"/>
      <c r="AI103" s="204"/>
      <c r="AJ103" s="204"/>
      <c r="AK103" s="204"/>
      <c r="AL103" s="204"/>
      <c r="AM103" s="204"/>
      <c r="AN103" s="205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f>1497556/1442242%</f>
        <v>103.8352786841598</v>
      </c>
      <c r="AX103" s="53"/>
      <c r="AY103" s="53"/>
      <c r="AZ103" s="53"/>
      <c r="BA103" s="53"/>
      <c r="BB103" s="53"/>
      <c r="BC103" s="53"/>
      <c r="BD103" s="53"/>
      <c r="BE103" s="53">
        <f>AW103</f>
        <v>103.8352786841598</v>
      </c>
      <c r="BF103" s="53"/>
      <c r="BG103" s="53"/>
      <c r="BH103" s="53"/>
      <c r="BI103" s="53"/>
      <c r="BJ103" s="53"/>
      <c r="BK103" s="53"/>
      <c r="BL103" s="53"/>
    </row>
    <row r="104" spans="1:64" s="47" customFormat="1" ht="29.45" customHeight="1" x14ac:dyDescent="0.2">
      <c r="A104" s="50">
        <v>19</v>
      </c>
      <c r="B104" s="50"/>
      <c r="C104" s="50"/>
      <c r="D104" s="50"/>
      <c r="E104" s="50"/>
      <c r="F104" s="50"/>
      <c r="G104" s="91" t="s">
        <v>79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194"/>
      <c r="AA104" s="195"/>
      <c r="AB104" s="195"/>
      <c r="AC104" s="195"/>
      <c r="AD104" s="196"/>
      <c r="AE104" s="200"/>
      <c r="AF104" s="201"/>
      <c r="AG104" s="201"/>
      <c r="AH104" s="201"/>
      <c r="AI104" s="201"/>
      <c r="AJ104" s="201"/>
      <c r="AK104" s="201"/>
      <c r="AL104" s="201"/>
      <c r="AM104" s="201"/>
      <c r="AN104" s="202"/>
      <c r="AO104" s="53">
        <f>61542946/69876641%</f>
        <v>88.073704057984116</v>
      </c>
      <c r="AP104" s="53"/>
      <c r="AQ104" s="53"/>
      <c r="AR104" s="53"/>
      <c r="AS104" s="53"/>
      <c r="AT104" s="53"/>
      <c r="AU104" s="53"/>
      <c r="AV104" s="53"/>
      <c r="AW104" s="53">
        <f>1034396/2981284%</f>
        <v>34.69632547586879</v>
      </c>
      <c r="AX104" s="53"/>
      <c r="AY104" s="53"/>
      <c r="AZ104" s="53"/>
      <c r="BA104" s="53"/>
      <c r="BB104" s="53"/>
      <c r="BC104" s="53"/>
      <c r="BD104" s="53"/>
      <c r="BE104" s="53">
        <f>62577342/72857925%</f>
        <v>85.889547362212141</v>
      </c>
      <c r="BF104" s="53"/>
      <c r="BG104" s="53"/>
      <c r="BH104" s="53"/>
      <c r="BI104" s="53"/>
      <c r="BJ104" s="53"/>
      <c r="BK104" s="53"/>
      <c r="BL104" s="53"/>
    </row>
    <row r="105" spans="1:64" s="47" customFormat="1" ht="39" customHeight="1" x14ac:dyDescent="0.2">
      <c r="A105" s="50">
        <v>20</v>
      </c>
      <c r="B105" s="50"/>
      <c r="C105" s="50"/>
      <c r="D105" s="50"/>
      <c r="E105" s="50"/>
      <c r="F105" s="50"/>
      <c r="G105" s="91" t="s">
        <v>142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52" t="s">
        <v>70</v>
      </c>
      <c r="AA105" s="52"/>
      <c r="AB105" s="52"/>
      <c r="AC105" s="52"/>
      <c r="AD105" s="52"/>
      <c r="AE105" s="63" t="s">
        <v>78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100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s="47" customFormat="1" ht="50.1" customHeight="1" x14ac:dyDescent="0.2">
      <c r="A106" s="50">
        <v>21</v>
      </c>
      <c r="B106" s="50"/>
      <c r="C106" s="50"/>
      <c r="D106" s="50"/>
      <c r="E106" s="50"/>
      <c r="F106" s="50"/>
      <c r="G106" s="91" t="s">
        <v>143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52" t="s">
        <v>70</v>
      </c>
      <c r="AA106" s="52"/>
      <c r="AB106" s="52"/>
      <c r="AC106" s="52"/>
      <c r="AD106" s="52"/>
      <c r="AE106" s="63" t="s">
        <v>78</v>
      </c>
      <c r="AF106" s="64"/>
      <c r="AG106" s="64"/>
      <c r="AH106" s="64"/>
      <c r="AI106" s="64"/>
      <c r="AJ106" s="64"/>
      <c r="AK106" s="64"/>
      <c r="AL106" s="64"/>
      <c r="AM106" s="64"/>
      <c r="AN106" s="65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100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s="47" customFormat="1" ht="45" customHeight="1" x14ac:dyDescent="0.2">
      <c r="A107" s="50">
        <v>22</v>
      </c>
      <c r="B107" s="50"/>
      <c r="C107" s="50"/>
      <c r="D107" s="50"/>
      <c r="E107" s="50"/>
      <c r="F107" s="50"/>
      <c r="G107" s="51" t="s">
        <v>144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 t="s">
        <v>70</v>
      </c>
      <c r="AA107" s="52"/>
      <c r="AB107" s="52"/>
      <c r="AC107" s="52"/>
      <c r="AD107" s="52"/>
      <c r="AE107" s="52" t="s">
        <v>118</v>
      </c>
      <c r="AF107" s="52"/>
      <c r="AG107" s="52"/>
      <c r="AH107" s="52"/>
      <c r="AI107" s="52"/>
      <c r="AJ107" s="52"/>
      <c r="AK107" s="52"/>
      <c r="AL107" s="52"/>
      <c r="AM107" s="52"/>
      <c r="AN107" s="52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100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9" spans="1:64" ht="16.5" customHeight="1" x14ac:dyDescent="0.2">
      <c r="A109" s="165" t="s">
        <v>134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37"/>
      <c r="X109" s="37"/>
      <c r="Y109" s="37"/>
      <c r="Z109" s="37"/>
      <c r="AA109" s="37"/>
      <c r="AB109" s="37"/>
      <c r="AC109" s="38"/>
      <c r="AD109" s="38"/>
      <c r="AE109" s="38"/>
      <c r="AF109" s="38"/>
      <c r="AG109" s="38"/>
      <c r="AH109" s="37"/>
      <c r="AI109" s="37"/>
      <c r="AJ109" s="37"/>
      <c r="AK109" s="37"/>
      <c r="AL109" s="37"/>
      <c r="AM109" s="37"/>
      <c r="AN109" s="5"/>
      <c r="AO109" s="143" t="s">
        <v>135</v>
      </c>
      <c r="AP109" s="143"/>
      <c r="AQ109" s="143"/>
      <c r="AR109" s="143"/>
      <c r="AS109" s="143"/>
      <c r="AT109" s="143"/>
      <c r="AU109" s="143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 x14ac:dyDescent="0.2">
      <c r="W110" s="167" t="s">
        <v>5</v>
      </c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O110" s="168" t="s">
        <v>114</v>
      </c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</row>
    <row r="111" spans="1:64" ht="15.75" customHeight="1" x14ac:dyDescent="0.2">
      <c r="A111" s="169" t="s">
        <v>3</v>
      </c>
      <c r="B111" s="169"/>
      <c r="C111" s="169"/>
      <c r="D111" s="169"/>
      <c r="E111" s="169"/>
      <c r="F111" s="169"/>
    </row>
    <row r="112" spans="1:64" ht="13.35" customHeight="1" x14ac:dyDescent="0.2">
      <c r="A112" s="156" t="s">
        <v>100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</row>
    <row r="113" spans="1:59" x14ac:dyDescent="0.2">
      <c r="A113" s="164" t="s">
        <v>47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</row>
    <row r="114" spans="1:59" ht="6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59" ht="15.6" customHeight="1" x14ac:dyDescent="0.2">
      <c r="A115" s="165" t="s">
        <v>101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37"/>
      <c r="X115" s="37"/>
      <c r="Y115" s="37"/>
      <c r="Z115" s="37"/>
      <c r="AA115" s="37"/>
      <c r="AB115" s="37"/>
      <c r="AC115" s="38"/>
      <c r="AD115" s="38"/>
      <c r="AE115" s="38"/>
      <c r="AF115" s="38"/>
      <c r="AG115" s="38"/>
      <c r="AH115" s="37"/>
      <c r="AI115" s="37"/>
      <c r="AJ115" s="37"/>
      <c r="AK115" s="37"/>
      <c r="AL115" s="37"/>
      <c r="AM115" s="37"/>
      <c r="AN115" s="5"/>
      <c r="AO115" s="144" t="s">
        <v>102</v>
      </c>
      <c r="AP115" s="144"/>
      <c r="AQ115" s="144"/>
      <c r="AR115" s="144"/>
      <c r="AS115" s="144"/>
      <c r="AT115" s="144"/>
      <c r="AU115" s="144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</row>
    <row r="116" spans="1:59" ht="9.6" customHeight="1" x14ac:dyDescent="0.2">
      <c r="W116" s="167" t="s">
        <v>5</v>
      </c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O116" s="168" t="s">
        <v>114</v>
      </c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</row>
    <row r="117" spans="1:59" x14ac:dyDescent="0.2">
      <c r="A117" s="178" t="s">
        <v>150</v>
      </c>
      <c r="B117" s="178"/>
      <c r="C117" s="178"/>
      <c r="D117" s="178"/>
      <c r="E117" s="178"/>
      <c r="F117" s="178"/>
      <c r="G117" s="41"/>
      <c r="H117" s="41"/>
    </row>
    <row r="118" spans="1:59" x14ac:dyDescent="0.2">
      <c r="A118" s="168" t="s">
        <v>45</v>
      </c>
      <c r="B118" s="168"/>
      <c r="C118" s="168"/>
      <c r="D118" s="168"/>
      <c r="E118" s="168"/>
      <c r="F118" s="168"/>
      <c r="G118" s="168"/>
      <c r="H118" s="168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59" x14ac:dyDescent="0.2">
      <c r="A119" s="42" t="s">
        <v>46</v>
      </c>
    </row>
  </sheetData>
  <mergeCells count="396">
    <mergeCell ref="G101:Y101"/>
    <mergeCell ref="AW101:BD101"/>
    <mergeCell ref="AO101:AV101"/>
    <mergeCell ref="BE84:BL84"/>
    <mergeCell ref="Z81:AD84"/>
    <mergeCell ref="AE81:AN84"/>
    <mergeCell ref="BE82:BL82"/>
    <mergeCell ref="BE77:BL77"/>
    <mergeCell ref="AO98:AV98"/>
    <mergeCell ref="AW98:BD98"/>
    <mergeCell ref="BE98:BL98"/>
    <mergeCell ref="BE97:BL97"/>
    <mergeCell ref="BE99:BL99"/>
    <mergeCell ref="AW95:BD95"/>
    <mergeCell ref="BE95:BL95"/>
    <mergeCell ref="BE90:BL90"/>
    <mergeCell ref="AW87:BD87"/>
    <mergeCell ref="A72:C72"/>
    <mergeCell ref="D72:AA72"/>
    <mergeCell ref="AB72:AI72"/>
    <mergeCell ref="AJ72:AQ72"/>
    <mergeCell ref="AR72:AY72"/>
    <mergeCell ref="A84:F84"/>
    <mergeCell ref="G84:Y84"/>
    <mergeCell ref="AO84:AV84"/>
    <mergeCell ref="AW84:BD84"/>
    <mergeCell ref="AW82:BD82"/>
    <mergeCell ref="A76:F76"/>
    <mergeCell ref="G76:Y76"/>
    <mergeCell ref="Z76:AD76"/>
    <mergeCell ref="AE76:AN76"/>
    <mergeCell ref="AO76:AV76"/>
    <mergeCell ref="AW76:BD76"/>
    <mergeCell ref="AO77:AV77"/>
    <mergeCell ref="A73:C73"/>
    <mergeCell ref="D73:AA73"/>
    <mergeCell ref="AB73:AI73"/>
    <mergeCell ref="AJ73:AQ73"/>
    <mergeCell ref="G77:Y77"/>
    <mergeCell ref="Z77:AD77"/>
    <mergeCell ref="AE77:AN77"/>
    <mergeCell ref="AW105:BD105"/>
    <mergeCell ref="BE105:BL105"/>
    <mergeCell ref="A103:F103"/>
    <mergeCell ref="G103:Y103"/>
    <mergeCell ref="AO103:AV103"/>
    <mergeCell ref="AW103:BD103"/>
    <mergeCell ref="Z101:AD104"/>
    <mergeCell ref="AE101:AN104"/>
    <mergeCell ref="AW99:BD99"/>
    <mergeCell ref="AW100:BD100"/>
    <mergeCell ref="BE100:BL100"/>
    <mergeCell ref="A104:F104"/>
    <mergeCell ref="G104:Y104"/>
    <mergeCell ref="AO104:AV104"/>
    <mergeCell ref="AW104:BD104"/>
    <mergeCell ref="BE104:BL104"/>
    <mergeCell ref="BE103:BL103"/>
    <mergeCell ref="BE101:BL101"/>
    <mergeCell ref="A102:F102"/>
    <mergeCell ref="G102:Y102"/>
    <mergeCell ref="AO102:AV102"/>
    <mergeCell ref="AW102:BD102"/>
    <mergeCell ref="BE102:BL102"/>
    <mergeCell ref="A101:F101"/>
    <mergeCell ref="A93:F93"/>
    <mergeCell ref="G93:Y93"/>
    <mergeCell ref="A98:F98"/>
    <mergeCell ref="G98:Y98"/>
    <mergeCell ref="A96:F96"/>
    <mergeCell ref="G96:Y96"/>
    <mergeCell ref="AO96:AV96"/>
    <mergeCell ref="AW96:BD96"/>
    <mergeCell ref="A97:F97"/>
    <mergeCell ref="G97:Y97"/>
    <mergeCell ref="AO97:AV97"/>
    <mergeCell ref="AW97:BD97"/>
    <mergeCell ref="Z96:AD99"/>
    <mergeCell ref="AE96:AN99"/>
    <mergeCell ref="A99:F99"/>
    <mergeCell ref="G99:Y99"/>
    <mergeCell ref="AO99:AV99"/>
    <mergeCell ref="AW88:BD88"/>
    <mergeCell ref="BE88:BL88"/>
    <mergeCell ref="Z89:AD89"/>
    <mergeCell ref="AE89:AN89"/>
    <mergeCell ref="A91:F91"/>
    <mergeCell ref="G91:Y91"/>
    <mergeCell ref="AO91:AV91"/>
    <mergeCell ref="AW91:BD91"/>
    <mergeCell ref="BE91:BL91"/>
    <mergeCell ref="A90:F90"/>
    <mergeCell ref="G90:Y90"/>
    <mergeCell ref="AO90:AV90"/>
    <mergeCell ref="AW90:BD90"/>
    <mergeCell ref="Z90:AD94"/>
    <mergeCell ref="AE90:AN91"/>
    <mergeCell ref="AE92:AN94"/>
    <mergeCell ref="BE92:BL92"/>
    <mergeCell ref="A92:F92"/>
    <mergeCell ref="G92:Y92"/>
    <mergeCell ref="AO92:AV92"/>
    <mergeCell ref="AW92:BD92"/>
    <mergeCell ref="AO93:AV93"/>
    <mergeCell ref="AW93:BD93"/>
    <mergeCell ref="BE93:BL93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60:C60"/>
    <mergeCell ref="D60:AB60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S56:AZ56"/>
    <mergeCell ref="AK59:AR59"/>
    <mergeCell ref="AS59:AZ59"/>
    <mergeCell ref="A118:H118"/>
    <mergeCell ref="W116:AM116"/>
    <mergeCell ref="AO116:BG116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5:BL85"/>
    <mergeCell ref="A86:F86"/>
    <mergeCell ref="G86:Y86"/>
    <mergeCell ref="AE86:AN86"/>
    <mergeCell ref="AO86:AV86"/>
    <mergeCell ref="AW86:BD86"/>
    <mergeCell ref="BE86:BL86"/>
    <mergeCell ref="A85:F85"/>
    <mergeCell ref="A117:F117"/>
    <mergeCell ref="A106:F106"/>
    <mergeCell ref="A113:AS113"/>
    <mergeCell ref="A115:V115"/>
    <mergeCell ref="A109:V109"/>
    <mergeCell ref="W110:AM110"/>
    <mergeCell ref="AO110:BG110"/>
    <mergeCell ref="A111:F111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AO81:AV81"/>
    <mergeCell ref="AW81:BD81"/>
    <mergeCell ref="BE81:BL81"/>
    <mergeCell ref="G85:Y85"/>
    <mergeCell ref="A82:F82"/>
    <mergeCell ref="G82:Y82"/>
    <mergeCell ref="AO82:AV82"/>
    <mergeCell ref="G87:Y87"/>
    <mergeCell ref="A112:AS112"/>
    <mergeCell ref="Z87:AD87"/>
    <mergeCell ref="AE87:AN87"/>
    <mergeCell ref="AO87:AV87"/>
    <mergeCell ref="A95:F95"/>
    <mergeCell ref="G95:Y95"/>
    <mergeCell ref="Z95:AD95"/>
    <mergeCell ref="AE95:AN95"/>
    <mergeCell ref="AO95:AV95"/>
    <mergeCell ref="A100:F100"/>
    <mergeCell ref="G100:Y100"/>
    <mergeCell ref="Z100:AD100"/>
    <mergeCell ref="AE100:AN100"/>
    <mergeCell ref="AO100:AV100"/>
    <mergeCell ref="A105:F105"/>
    <mergeCell ref="G105:Y105"/>
    <mergeCell ref="Z105:AD105"/>
    <mergeCell ref="AE105:AN105"/>
    <mergeCell ref="AO105:AV105"/>
    <mergeCell ref="A88:F88"/>
    <mergeCell ref="G88:Y88"/>
    <mergeCell ref="Z88:AD88"/>
    <mergeCell ref="AE88:AN88"/>
    <mergeCell ref="AO88:AV8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4:AZ44"/>
    <mergeCell ref="A45:AZ45"/>
    <mergeCell ref="A46:C47"/>
    <mergeCell ref="D46:AB47"/>
    <mergeCell ref="AC46:AJ47"/>
    <mergeCell ref="AK46:AR4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6:BL26"/>
    <mergeCell ref="A28:BL28"/>
    <mergeCell ref="A29:F29"/>
    <mergeCell ref="A30:F30"/>
    <mergeCell ref="G30:BL30"/>
    <mergeCell ref="AO109:AU109"/>
    <mergeCell ref="AO115:AU11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AS46:AZ47"/>
    <mergeCell ref="G31:BL31"/>
    <mergeCell ref="A32:F32"/>
    <mergeCell ref="G32:BL32"/>
    <mergeCell ref="A34:BL34"/>
    <mergeCell ref="A35:BL35"/>
    <mergeCell ref="A41:F41"/>
    <mergeCell ref="AO89:AV89"/>
    <mergeCell ref="AO1:BL1"/>
    <mergeCell ref="AO2:BL2"/>
    <mergeCell ref="AO3:BL3"/>
    <mergeCell ref="AO4:BL4"/>
    <mergeCell ref="AO5:BL5"/>
    <mergeCell ref="AO6:BF6"/>
    <mergeCell ref="AO7:AU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G41:BL41"/>
    <mergeCell ref="A25:BL25"/>
    <mergeCell ref="BE106:BL106"/>
    <mergeCell ref="BE96:BL96"/>
    <mergeCell ref="BE83:BL83"/>
    <mergeCell ref="A94:F94"/>
    <mergeCell ref="G94:Y94"/>
    <mergeCell ref="AO94:AV94"/>
    <mergeCell ref="AW94:BD94"/>
    <mergeCell ref="BE94:BL94"/>
    <mergeCell ref="AE85:AN85"/>
    <mergeCell ref="AO85:AV85"/>
    <mergeCell ref="AW85:BD85"/>
    <mergeCell ref="A83:F83"/>
    <mergeCell ref="G83:Y83"/>
    <mergeCell ref="AO83:AV83"/>
    <mergeCell ref="AW83:BD83"/>
    <mergeCell ref="BE87:BL87"/>
    <mergeCell ref="A89:F89"/>
    <mergeCell ref="G89:Y89"/>
    <mergeCell ref="Z85:AD86"/>
    <mergeCell ref="AW89:BD89"/>
    <mergeCell ref="BE89:BL89"/>
    <mergeCell ref="A87:F87"/>
    <mergeCell ref="G106:Y106"/>
    <mergeCell ref="Z106:AD106"/>
    <mergeCell ref="AJ67:AQ68"/>
    <mergeCell ref="AR67:AY68"/>
    <mergeCell ref="AW77:BD77"/>
    <mergeCell ref="A80:F80"/>
    <mergeCell ref="G80:Y80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5:BL75"/>
    <mergeCell ref="AR73:AY73"/>
    <mergeCell ref="BE76:BL76"/>
    <mergeCell ref="A77:F77"/>
    <mergeCell ref="AW7:BF7"/>
    <mergeCell ref="A107:F107"/>
    <mergeCell ref="G107:Y107"/>
    <mergeCell ref="Z107:AD107"/>
    <mergeCell ref="AE107:AN107"/>
    <mergeCell ref="AO107:AV107"/>
    <mergeCell ref="AW107:BD107"/>
    <mergeCell ref="BE107:BL107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E106:AN106"/>
    <mergeCell ref="AO106:AV106"/>
    <mergeCell ref="AW106:BD106"/>
    <mergeCell ref="A66:AY66"/>
    <mergeCell ref="A67:C68"/>
    <mergeCell ref="D67:AA68"/>
    <mergeCell ref="AB67:AI68"/>
  </mergeCells>
  <conditionalFormatting sqref="G79:L79 G81 G106 G87 G92:G93">
    <cfRule type="cellIs" dxfId="50" priority="57" stopIfTrue="1" operator="equal">
      <formula>$G78</formula>
    </cfRule>
  </conditionalFormatting>
  <conditionalFormatting sqref="D50 D54:D57">
    <cfRule type="cellIs" dxfId="49" priority="58" stopIfTrue="1" operator="equal">
      <formula>$D49</formula>
    </cfRule>
  </conditionalFormatting>
  <conditionalFormatting sqref="A79:F79 A88">
    <cfRule type="cellIs" dxfId="48" priority="59" stopIfTrue="1" operator="equal">
      <formula>0</formula>
    </cfRule>
  </conditionalFormatting>
  <conditionalFormatting sqref="D51">
    <cfRule type="cellIs" dxfId="47" priority="56" stopIfTrue="1" operator="equal">
      <formula>$D50</formula>
    </cfRule>
  </conditionalFormatting>
  <conditionalFormatting sqref="D52">
    <cfRule type="cellIs" dxfId="46" priority="55" stopIfTrue="1" operator="equal">
      <formula>$D51</formula>
    </cfRule>
  </conditionalFormatting>
  <conditionalFormatting sqref="D53">
    <cfRule type="cellIs" dxfId="45" priority="54" stopIfTrue="1" operator="equal">
      <formula>$D52</formula>
    </cfRule>
  </conditionalFormatting>
  <conditionalFormatting sqref="D63">
    <cfRule type="cellIs" dxfId="44" priority="52" stopIfTrue="1" operator="equal">
      <formula>$D54</formula>
    </cfRule>
  </conditionalFormatting>
  <conditionalFormatting sqref="G80">
    <cfRule type="cellIs" dxfId="43" priority="49" stopIfTrue="1" operator="equal">
      <formula>$G79</formula>
    </cfRule>
  </conditionalFormatting>
  <conditionalFormatting sqref="A80:F80">
    <cfRule type="cellIs" dxfId="42" priority="50" stopIfTrue="1" operator="equal">
      <formula>0</formula>
    </cfRule>
  </conditionalFormatting>
  <conditionalFormatting sqref="A81:F81 A82:A84">
    <cfRule type="cellIs" dxfId="41" priority="48" stopIfTrue="1" operator="equal">
      <formula>0</formula>
    </cfRule>
  </conditionalFormatting>
  <conditionalFormatting sqref="G85">
    <cfRule type="cellIs" dxfId="40" priority="45" stopIfTrue="1" operator="equal">
      <formula>$G81</formula>
    </cfRule>
  </conditionalFormatting>
  <conditionalFormatting sqref="A85:F85">
    <cfRule type="cellIs" dxfId="39" priority="46" stopIfTrue="1" operator="equal">
      <formula>0</formula>
    </cfRule>
  </conditionalFormatting>
  <conditionalFormatting sqref="G86">
    <cfRule type="cellIs" dxfId="38" priority="43" stopIfTrue="1" operator="equal">
      <formula>$G85</formula>
    </cfRule>
  </conditionalFormatting>
  <conditionalFormatting sqref="A86:F86">
    <cfRule type="cellIs" dxfId="37" priority="44" stopIfTrue="1" operator="equal">
      <formula>0</formula>
    </cfRule>
  </conditionalFormatting>
  <conditionalFormatting sqref="A87:F87">
    <cfRule type="cellIs" dxfId="36" priority="42" stopIfTrue="1" operator="equal">
      <formula>0</formula>
    </cfRule>
  </conditionalFormatting>
  <conditionalFormatting sqref="G89 G94">
    <cfRule type="cellIs" dxfId="35" priority="39" stopIfTrue="1" operator="equal">
      <formula>$G87</formula>
    </cfRule>
  </conditionalFormatting>
  <conditionalFormatting sqref="A89:F89">
    <cfRule type="cellIs" dxfId="34" priority="40" stopIfTrue="1" operator="equal">
      <formula>0</formula>
    </cfRule>
  </conditionalFormatting>
  <conditionalFormatting sqref="G90">
    <cfRule type="cellIs" dxfId="33" priority="37" stopIfTrue="1" operator="equal">
      <formula>$G89</formula>
    </cfRule>
  </conditionalFormatting>
  <conditionalFormatting sqref="A90:F90">
    <cfRule type="cellIs" dxfId="32" priority="38" stopIfTrue="1" operator="equal">
      <formula>0</formula>
    </cfRule>
  </conditionalFormatting>
  <conditionalFormatting sqref="G91">
    <cfRule type="cellIs" dxfId="31" priority="35" stopIfTrue="1" operator="equal">
      <formula>$G90</formula>
    </cfRule>
  </conditionalFormatting>
  <conditionalFormatting sqref="A91:F91">
    <cfRule type="cellIs" dxfId="30" priority="36" stopIfTrue="1" operator="equal">
      <formula>0</formula>
    </cfRule>
  </conditionalFormatting>
  <conditionalFormatting sqref="A92:F92 A93:A94">
    <cfRule type="cellIs" dxfId="29" priority="34" stopIfTrue="1" operator="equal">
      <formula>0</formula>
    </cfRule>
  </conditionalFormatting>
  <conditionalFormatting sqref="G83:G84">
    <cfRule type="cellIs" dxfId="28" priority="31" stopIfTrue="1" operator="equal">
      <formula>$G81</formula>
    </cfRule>
  </conditionalFormatting>
  <conditionalFormatting sqref="A95:F95">
    <cfRule type="cellIs" dxfId="27" priority="32" stopIfTrue="1" operator="equal">
      <formula>0</formula>
    </cfRule>
  </conditionalFormatting>
  <conditionalFormatting sqref="G96:G97">
    <cfRule type="cellIs" dxfId="26" priority="29" stopIfTrue="1" operator="equal">
      <formula>$G95</formula>
    </cfRule>
  </conditionalFormatting>
  <conditionalFormatting sqref="A96:F96 A97">
    <cfRule type="cellIs" dxfId="25" priority="30" stopIfTrue="1" operator="equal">
      <formula>0</formula>
    </cfRule>
  </conditionalFormatting>
  <conditionalFormatting sqref="G98">
    <cfRule type="cellIs" dxfId="24" priority="27" stopIfTrue="1" operator="equal">
      <formula>$G96</formula>
    </cfRule>
  </conditionalFormatting>
  <conditionalFormatting sqref="A98:F98">
    <cfRule type="cellIs" dxfId="23" priority="28" stopIfTrue="1" operator="equal">
      <formula>0</formula>
    </cfRule>
  </conditionalFormatting>
  <conditionalFormatting sqref="G99">
    <cfRule type="cellIs" dxfId="22" priority="25" stopIfTrue="1" operator="equal">
      <formula>$G98</formula>
    </cfRule>
  </conditionalFormatting>
  <conditionalFormatting sqref="A99:F99">
    <cfRule type="cellIs" dxfId="21" priority="26" stopIfTrue="1" operator="equal">
      <formula>0</formula>
    </cfRule>
  </conditionalFormatting>
  <conditionalFormatting sqref="G100">
    <cfRule type="cellIs" dxfId="20" priority="23" stopIfTrue="1" operator="equal">
      <formula>$G99</formula>
    </cfRule>
  </conditionalFormatting>
  <conditionalFormatting sqref="A100:F100">
    <cfRule type="cellIs" dxfId="19" priority="24" stopIfTrue="1" operator="equal">
      <formula>0</formula>
    </cfRule>
  </conditionalFormatting>
  <conditionalFormatting sqref="G101">
    <cfRule type="cellIs" dxfId="18" priority="21" stopIfTrue="1" operator="equal">
      <formula>$G100</formula>
    </cfRule>
  </conditionalFormatting>
  <conditionalFormatting sqref="A101:F101">
    <cfRule type="cellIs" dxfId="17" priority="22" stopIfTrue="1" operator="equal">
      <formula>0</formula>
    </cfRule>
  </conditionalFormatting>
  <conditionalFormatting sqref="G102">
    <cfRule type="cellIs" dxfId="16" priority="19" stopIfTrue="1" operator="equal">
      <formula>$G101</formula>
    </cfRule>
  </conditionalFormatting>
  <conditionalFormatting sqref="A102:F102">
    <cfRule type="cellIs" dxfId="15" priority="20" stopIfTrue="1" operator="equal">
      <formula>0</formula>
    </cfRule>
  </conditionalFormatting>
  <conditionalFormatting sqref="G103">
    <cfRule type="cellIs" dxfId="14" priority="17" stopIfTrue="1" operator="equal">
      <formula>$G102</formula>
    </cfRule>
  </conditionalFormatting>
  <conditionalFormatting sqref="A103:F103">
    <cfRule type="cellIs" dxfId="13" priority="18" stopIfTrue="1" operator="equal">
      <formula>0</formula>
    </cfRule>
  </conditionalFormatting>
  <conditionalFormatting sqref="G105">
    <cfRule type="cellIs" dxfId="12" priority="15" stopIfTrue="1" operator="equal">
      <formula>$G103</formula>
    </cfRule>
  </conditionalFormatting>
  <conditionalFormatting sqref="A105:F105">
    <cfRule type="cellIs" dxfId="11" priority="16" stopIfTrue="1" operator="equal">
      <formula>0</formula>
    </cfRule>
  </conditionalFormatting>
  <conditionalFormatting sqref="D62">
    <cfRule type="cellIs" dxfId="10" priority="12" stopIfTrue="1" operator="equal">
      <formula>$D55</formula>
    </cfRule>
  </conditionalFormatting>
  <conditionalFormatting sqref="G82">
    <cfRule type="cellIs" dxfId="9" priority="11" stopIfTrue="1" operator="equal">
      <formula>$G81</formula>
    </cfRule>
  </conditionalFormatting>
  <conditionalFormatting sqref="G104">
    <cfRule type="cellIs" dxfId="8" priority="9" stopIfTrue="1" operator="equal">
      <formula>$G102</formula>
    </cfRule>
  </conditionalFormatting>
  <conditionalFormatting sqref="A104:F104">
    <cfRule type="cellIs" dxfId="7" priority="10" stopIfTrue="1" operator="equal">
      <formula>0</formula>
    </cfRule>
  </conditionalFormatting>
  <conditionalFormatting sqref="A106:F106">
    <cfRule type="cellIs" dxfId="6" priority="7" stopIfTrue="1" operator="equal">
      <formula>0</formula>
    </cfRule>
  </conditionalFormatting>
  <conditionalFormatting sqref="D61">
    <cfRule type="cellIs" dxfId="5" priority="62" stopIfTrue="1" operator="equal">
      <formula>$D57</formula>
    </cfRule>
  </conditionalFormatting>
  <conditionalFormatting sqref="D58:D59">
    <cfRule type="cellIs" dxfId="4" priority="4" stopIfTrue="1" operator="equal">
      <formula>$D55</formula>
    </cfRule>
  </conditionalFormatting>
  <conditionalFormatting sqref="D60">
    <cfRule type="cellIs" dxfId="3" priority="3" stopIfTrue="1" operator="equal">
      <formula>$D57</formula>
    </cfRule>
  </conditionalFormatting>
  <conditionalFormatting sqref="A107">
    <cfRule type="cellIs" dxfId="2" priority="1" stopIfTrue="1" operator="equal">
      <formula>0</formula>
    </cfRule>
  </conditionalFormatting>
  <conditionalFormatting sqref="G88 G107">
    <cfRule type="cellIs" dxfId="1" priority="64" stopIfTrue="1" operator="equal">
      <formula>#REF!</formula>
    </cfRule>
  </conditionalFormatting>
  <conditionalFormatting sqref="G95">
    <cfRule type="cellIs" dxfId="0" priority="65" stopIfTrue="1" operator="equal">
      <formula>$G92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2025-01-23T09:30:57Z</cp:lastPrinted>
  <dcterms:created xsi:type="dcterms:W3CDTF">2016-08-15T09:54:21Z</dcterms:created>
  <dcterms:modified xsi:type="dcterms:W3CDTF">2025-07-14T13:17:09Z</dcterms:modified>
</cp:coreProperties>
</file>