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'1417670'!$A$1:$BL$127</definedName>
  </definedNames>
  <calcPr calcId="152511"/>
</workbook>
</file>

<file path=xl/calcChain.xml><?xml version="1.0" encoding="utf-8"?>
<calcChain xmlns="http://schemas.openxmlformats.org/spreadsheetml/2006/main">
  <c r="AW113" i="2" l="1"/>
  <c r="BE113" i="2" s="1"/>
  <c r="BD113" i="2"/>
  <c r="BC113" i="2"/>
  <c r="BB113" i="2"/>
  <c r="BA113" i="2"/>
  <c r="AZ113" i="2"/>
  <c r="AY113" i="2"/>
  <c r="AX113" i="2"/>
  <c r="AW57" i="2"/>
  <c r="BE57" i="2"/>
  <c r="AW109" i="2"/>
  <c r="AW107" i="2"/>
  <c r="BE107" i="2" s="1"/>
  <c r="BE58" i="2"/>
  <c r="AW81" i="2"/>
  <c r="BE81" i="2"/>
  <c r="BE86" i="2"/>
  <c r="AW83" i="2"/>
  <c r="BE109" i="2"/>
  <c r="BE54" i="2"/>
  <c r="AW48" i="2"/>
  <c r="AW47" i="2" s="1"/>
  <c r="AW78" i="2"/>
  <c r="AW77" i="2" s="1"/>
  <c r="AW49" i="2"/>
  <c r="AW79" i="2"/>
  <c r="BE84" i="2"/>
  <c r="AW80" i="2"/>
  <c r="AW90" i="2"/>
  <c r="BE90" i="2"/>
  <c r="BE85" i="2"/>
  <c r="BE52" i="2"/>
  <c r="BE53" i="2"/>
  <c r="BE50" i="2"/>
  <c r="BE51" i="2"/>
  <c r="AW55" i="2"/>
  <c r="BE55" i="2"/>
  <c r="BE56" i="2"/>
  <c r="BT59" i="2"/>
  <c r="BV59" i="2"/>
  <c r="AX93" i="2"/>
  <c r="AY93" i="2"/>
  <c r="AZ93" i="2"/>
  <c r="BA93" i="2"/>
  <c r="BB93" i="2"/>
  <c r="BC93" i="2"/>
  <c r="BD93" i="2"/>
  <c r="BT93" i="2"/>
  <c r="AW97" i="2"/>
  <c r="AW96" i="2"/>
  <c r="BE96" i="2" s="1"/>
  <c r="BE99" i="2"/>
  <c r="AX103" i="2"/>
  <c r="AY103" i="2"/>
  <c r="AZ103" i="2"/>
  <c r="BA103" i="2"/>
  <c r="BB103" i="2"/>
  <c r="BC103" i="2"/>
  <c r="BD103" i="2"/>
  <c r="A125" i="2"/>
  <c r="BE48" i="2"/>
  <c r="BE83" i="2"/>
  <c r="AW101" i="2"/>
  <c r="BE101" i="2" s="1"/>
  <c r="BE97" i="2"/>
  <c r="BE49" i="2"/>
  <c r="AW89" i="2"/>
  <c r="BE89" i="2" s="1"/>
  <c r="BE79" i="2"/>
  <c r="AW103" i="2"/>
  <c r="BE103" i="2" s="1"/>
  <c r="BE80" i="2"/>
  <c r="AW91" i="2"/>
  <c r="BE91" i="2"/>
  <c r="AW67" i="2"/>
  <c r="BE67" i="2" s="1"/>
  <c r="AW68" i="2"/>
  <c r="BE68" i="2" s="1"/>
  <c r="AW93" i="2" l="1"/>
  <c r="BE93" i="2" s="1"/>
  <c r="BE77" i="2"/>
  <c r="BE47" i="2"/>
  <c r="AW66" i="2"/>
  <c r="AW59" i="2"/>
  <c r="AW111" i="2"/>
  <c r="BE111" i="2" s="1"/>
  <c r="AW88" i="2"/>
  <c r="BE88" i="2" s="1"/>
  <c r="BE78" i="2"/>
  <c r="BE59" i="2" l="1"/>
  <c r="I22" i="2"/>
  <c r="U21" i="2" s="1"/>
  <c r="AW69" i="2"/>
  <c r="BE69" i="2" s="1"/>
  <c r="BE66" i="2"/>
</calcChain>
</file>

<file path=xl/sharedStrings.xml><?xml version="1.0" encoding="utf-8"?>
<sst xmlns="http://schemas.openxmlformats.org/spreadsheetml/2006/main" count="196" uniqueCount="127">
  <si>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</si>
  <si>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</si>
  <si>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</si>
  <si>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</si>
  <si>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</si>
  <si>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</si>
  <si>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</si>
  <si>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</si>
  <si>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</si>
  <si>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</si>
  <si>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</si>
  <si>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</si>
  <si>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</si>
  <si>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</si>
  <si>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</si>
  <si>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</si>
  <si>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</si>
  <si>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</si>
  <si>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</si>
  <si>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</si>
  <si>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</si>
  <si>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</si>
  <si>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</si>
  <si>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</si>
  <si>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</si>
  <si>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</si>
  <si>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</si>
  <si>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</si>
  <si>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</si>
  <si>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</si>
  <si>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</si>
  <si>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</si>
  <si>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</si>
  <si>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</si>
  <si>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</si>
  <si>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</si>
  <si>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</si>
  <si>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</si>
  <si>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</si>
  <si>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</si>
  <si>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</si>
  <si>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</si>
  <si>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</si>
  <si>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</si>
  <si>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</si>
  <si>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</si>
  <si>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</si>
  <si>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</si>
  <si>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</si>
  <si>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</si>
  <si>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</si>
  <si>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</si>
  <si>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</si>
  <si>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</si>
  <si>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</si>
  <si>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</si>
  <si>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</si>
  <si>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</si>
  <si>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</si>
  <si>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</si>
  <si>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</si>
  <si>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</si>
  <si>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</si>
  <si>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</si>
  <si>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обсяг видатків, в т. ч.:</t>
  </si>
  <si>
    <t>(Власне ім'я, ПРІЗВИЩЕ)</t>
  </si>
  <si>
    <t xml:space="preserve">продукту </t>
  </si>
  <si>
    <t>грн</t>
  </si>
  <si>
    <t>2256400000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</si>
  <si>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</si>
  <si>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</si>
  <si>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</si>
  <si>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</si>
  <si>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1.1</t>
  </si>
  <si>
    <t>2.1</t>
  </si>
  <si>
    <t>Програма підтримки і розвитку міського комунального підприємства «Хмельницькводоканал» на 2023-2027 роки (із змінами)</t>
  </si>
  <si>
    <t>Внески до статутного капіталу суб`єктів господарювання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</si>
  <si>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</si>
  <si>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</si>
  <si>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</si>
  <si>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</si>
  <si>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Внески до статутного капіталу міського комунального підприємства "Хмельницькводоканал"</t>
  </si>
  <si>
    <t>бюджетної програми місцевого бюджету на 2025  рік</t>
  </si>
  <si>
    <t>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</t>
  </si>
  <si>
    <t>Завдання 1. Поповнення статутного капіталу для функціонування міського комунального підприємства "Хмельницькводоканал"</t>
  </si>
  <si>
    <t xml:space="preserve">Придбання моноблочного насосного агрегату </t>
  </si>
  <si>
    <t xml:space="preserve">Придбання трансформатора TM 630 </t>
  </si>
  <si>
    <t>Придбання клапану зворотньо-поворотного типу чавунний з важелем та противагою DN 600 PN16</t>
  </si>
  <si>
    <t>Придбання засувки, чавунної, фланцевої DN 600 PN16 з електроприводом</t>
  </si>
  <si>
    <t>Придбання засувки шиберного типу, чавунної DN 400 PN10 зі штурвалом</t>
  </si>
  <si>
    <t>Придбання комплекту безперебійної системи живлення</t>
  </si>
  <si>
    <t>Внески до статутного капіталу Хмельницького міського комунального підприємства  "Муніципальна дружина"</t>
  </si>
  <si>
    <t>обсяг видатків на придбання обладнання для господарської діяльності</t>
  </si>
  <si>
    <t>обсяг видатків на придбання комплекту безперебійної системи живлення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</si>
  <si>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</si>
  <si>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Хмельницького міського комунального підприємства  "Муніципальна дружина"</t>
  </si>
  <si>
    <t>1.2</t>
  </si>
  <si>
    <t>1.3</t>
  </si>
  <si>
    <t>1.4</t>
  </si>
  <si>
    <t>1.5</t>
  </si>
  <si>
    <t>1.6</t>
  </si>
  <si>
    <t xml:space="preserve">Нове будівництво артезіанських свердловин першого підйому Чернелівського водозабору майданчик № 1, майданчик № 2 в с. Чернелівка Красилівської міської ОТГ Хмельницької області. Проєктні роботи </t>
  </si>
  <si>
    <t>кошторис</t>
  </si>
  <si>
    <t>кількість об'єктів, для яких планується здійснити здійснити проектні роботи</t>
  </si>
  <si>
    <t xml:space="preserve">середні витрати на проектні роботи для 1 об'єкта будівництва ділянки водопроводу </t>
  </si>
  <si>
    <t>середні витрати на придбання 1 од. обладнання для господарської діяльност</t>
  </si>
  <si>
    <t>специфікація, рахунок-фактура</t>
  </si>
  <si>
    <t xml:space="preserve">кількість обладнання для господарської діяльності, які планується придбати </t>
  </si>
  <si>
    <t>кількість комплектів безперебійної системи живлення, які планується придбати</t>
  </si>
  <si>
    <t>витрати на придбання 1 комплекту безперебійної системи живлення</t>
  </si>
  <si>
    <t>1.7</t>
  </si>
  <si>
    <t>Реконструкція ділянки каналізаційної мережі від ж.б. № 3 та № 3/1 по вул. Січових Стрільців з переходом даної вулиці в м. Хмельницькому</t>
  </si>
  <si>
    <t>кількість об'єктів, для яких планується здійснити реконструкцію ділянки каналізаційної мережі</t>
  </si>
  <si>
    <t>обсяг видатків на виконання робіт з реконструкції ділянки каналізаційної мережі</t>
  </si>
  <si>
    <t xml:space="preserve">витрати на реконструкцію ділянки каналізаційної мережі на 1 об'єкті </t>
  </si>
  <si>
    <t>Внески до статутного капіталу комунального підприємства по будівництву, ремонту та експлуатації доріг</t>
  </si>
  <si>
    <t>3</t>
  </si>
  <si>
    <t>3.1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</si>
  <si>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</si>
  <si>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Будівництво дощоприймача на колекторі зливової каналізації за адресою вул. Кармелюка, 5-А в м. Хмельницькому. Черга 1 - водовипуск.</t>
  </si>
  <si>
    <t>обсяг видатків на будівництво дощоприймача на колекторі зливової каналізації</t>
  </si>
  <si>
    <t>кількість об'єктів, для яких планується  будівництво дощоприймача на колекторі зливової каналізації</t>
  </si>
  <si>
    <t xml:space="preserve">витрати на будівництво дощоприймача на колекторі зливової каналізації на 1 об'єкті </t>
  </si>
  <si>
    <t>обсяг видатків на виконання робіт з будівництва ділянки водопроводу (проектні робои)</t>
  </si>
  <si>
    <t>зведений кошторис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</si>
  <si>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(із змінами)</t>
  </si>
  <si>
    <t xml:space="preserve"> 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міського комунального підприємства «Хмельницькводоканал» на 2023-2027 роки (із змінами), 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(із змінами), 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</si>
</sst>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6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</cellStyleXfs>
  <cellXfs count="196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4" fillId="0" borderId="0" xfId="0" applyFont="1"/>
    <xf numFmtId="4" fontId="24" fillId="0" borderId="0" xfId="0" applyNumberFormat="1" applyFont="1"/>
    <xf numFmtId="4" fontId="25" fillId="0" borderId="0" xfId="0" applyNumberFormat="1" applyFont="1"/>
    <xf numFmtId="0" fontId="25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3" fillId="0" borderId="4" xfId="6" applyNumberFormat="1" applyFont="1" applyBorder="1" applyAlignment="1">
      <alignment vertical="center" wrapText="1"/>
    </xf>
    <xf numFmtId="49" fontId="3" fillId="0" borderId="5" xfId="6" applyNumberFormat="1" applyFont="1" applyBorder="1" applyAlignment="1">
      <alignment vertical="center" wrapText="1"/>
    </xf>
    <xf numFmtId="49" fontId="3" fillId="0" borderId="6" xfId="6" applyNumberFormat="1" applyFont="1" applyBorder="1" applyAlignment="1">
      <alignment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3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4" fillId="0" borderId="3" xfId="4" applyFont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2" fontId="21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7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  <cellStyle name="Звичайний 21 2 3 2 3 2 2 2 2" xfId="6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7"/>
  <sheetViews>
    <sheetView tabSelected="1" view="pageBreakPreview" zoomScaleNormal="100" zoomScaleSheetLayoutView="100" workbookViewId="0">
      <selection activeCell="W132" sqref="W132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7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55" t="s">
        <v>18</v>
      </c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</row>
    <row r="2" spans="1:77" ht="15.95" customHeight="1" x14ac:dyDescent="0.2">
      <c r="AO2" s="154" t="s">
        <v>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77" ht="15" customHeight="1" x14ac:dyDescent="0.2">
      <c r="AO3" s="162" t="s">
        <v>63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23.25" customHeight="1" x14ac:dyDescent="0.25">
      <c r="AO4" s="157" t="s">
        <v>56</v>
      </c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77" x14ac:dyDescent="0.2">
      <c r="AO5" s="161" t="s">
        <v>6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5" customHeight="1" x14ac:dyDescent="0.2">
      <c r="AO7" s="158">
        <v>45761</v>
      </c>
      <c r="AP7" s="159"/>
      <c r="AQ7" s="159"/>
      <c r="AR7" s="159"/>
      <c r="AS7" s="159"/>
      <c r="AT7" s="159"/>
      <c r="AU7" s="159"/>
      <c r="AV7" s="1" t="s">
        <v>44</v>
      </c>
      <c r="AW7" s="167">
        <v>37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 ht="8.25" customHeight="1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15.75" customHeight="1" x14ac:dyDescent="0.2">
      <c r="A9" s="160" t="s">
        <v>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</row>
    <row r="10" spans="1:77" ht="15.75" customHeight="1" x14ac:dyDescent="0.2">
      <c r="A10" s="160" t="s">
        <v>82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77" ht="6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77" customFormat="1" ht="18.75" customHeight="1" x14ac:dyDescent="0.2">
      <c r="A12" s="16" t="s">
        <v>34</v>
      </c>
      <c r="B12" s="149">
        <v>1400000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41"/>
      <c r="N12" s="153" t="s">
        <v>56</v>
      </c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42"/>
      <c r="AU12" s="149" t="s">
        <v>53</v>
      </c>
      <c r="AV12" s="150"/>
      <c r="AW12" s="150"/>
      <c r="AX12" s="150"/>
      <c r="AY12" s="150"/>
      <c r="AZ12" s="150"/>
      <c r="BA12" s="150"/>
      <c r="BB12" s="150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customFormat="1" ht="24" customHeight="1" x14ac:dyDescent="0.2">
      <c r="A13" s="24"/>
      <c r="B13" s="151" t="s">
        <v>37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38"/>
      <c r="N13" s="168" t="s">
        <v>43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38"/>
      <c r="AU13" s="151" t="s">
        <v>36</v>
      </c>
      <c r="AV13" s="151"/>
      <c r="AW13" s="151"/>
      <c r="AX13" s="151"/>
      <c r="AY13" s="151"/>
      <c r="AZ13" s="151"/>
      <c r="BA13" s="151"/>
      <c r="BB13" s="151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x14ac:dyDescent="0.2">
      <c r="BE14" s="20"/>
      <c r="BF14" s="20"/>
      <c r="BG14" s="20"/>
      <c r="BH14" s="20"/>
      <c r="BI14" s="20"/>
      <c r="BJ14" s="20"/>
      <c r="BK14" s="20"/>
      <c r="BL14" s="20"/>
    </row>
    <row r="15" spans="1:77" customFormat="1" ht="19.5" customHeight="1" x14ac:dyDescent="0.2">
      <c r="A15" s="26" t="s">
        <v>4</v>
      </c>
      <c r="B15" s="149">
        <v>1410000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41"/>
      <c r="N15" s="153" t="s">
        <v>56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42"/>
      <c r="AU15" s="149" t="s">
        <v>53</v>
      </c>
      <c r="AV15" s="150"/>
      <c r="AW15" s="150"/>
      <c r="AX15" s="150"/>
      <c r="AY15" s="150"/>
      <c r="AZ15" s="150"/>
      <c r="BA15" s="150"/>
      <c r="BB15" s="150"/>
      <c r="BC15" s="17"/>
      <c r="BD15" s="17"/>
      <c r="BE15" s="17"/>
      <c r="BF15" s="17"/>
      <c r="BG15" s="17"/>
      <c r="BH15" s="17"/>
      <c r="BI15" s="17"/>
      <c r="BJ15" s="17"/>
      <c r="BK15" s="17"/>
      <c r="BL15" s="18"/>
      <c r="BM15" s="21"/>
      <c r="BN15" s="21"/>
      <c r="BO15" s="21"/>
      <c r="BP15" s="17"/>
      <c r="BQ15" s="17"/>
      <c r="BR15" s="17"/>
      <c r="BS15" s="17"/>
      <c r="BT15" s="17"/>
      <c r="BU15" s="17"/>
      <c r="BV15" s="17"/>
      <c r="BW15" s="17"/>
    </row>
    <row r="16" spans="1:77" customFormat="1" ht="24" customHeight="1" x14ac:dyDescent="0.2">
      <c r="A16" s="23"/>
      <c r="B16" s="151" t="s">
        <v>37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38"/>
      <c r="N16" s="168" t="s">
        <v>42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38"/>
      <c r="AU16" s="151" t="s">
        <v>36</v>
      </c>
      <c r="AV16" s="151"/>
      <c r="AW16" s="151"/>
      <c r="AX16" s="151"/>
      <c r="AY16" s="151"/>
      <c r="AZ16" s="151"/>
      <c r="BA16" s="151"/>
      <c r="BB16" s="151"/>
      <c r="BC16" s="19"/>
      <c r="BD16" s="19"/>
      <c r="BE16" s="19"/>
      <c r="BF16" s="19"/>
      <c r="BG16" s="19"/>
      <c r="BH16" s="19"/>
      <c r="BI16" s="19"/>
      <c r="BJ16" s="19"/>
      <c r="BK16" s="22"/>
      <c r="BL16" s="19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</row>
    <row r="17" spans="1:79" customFormat="1" x14ac:dyDescent="0.2"/>
    <row r="18" spans="1:79" customFormat="1" ht="28.5" customHeight="1" x14ac:dyDescent="0.2">
      <c r="A18" s="16" t="s">
        <v>35</v>
      </c>
      <c r="B18" s="149">
        <v>1417670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33"/>
      <c r="N18" s="149" t="s">
        <v>54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32"/>
      <c r="AA18" s="149" t="s">
        <v>55</v>
      </c>
      <c r="AB18" s="150"/>
      <c r="AC18" s="150"/>
      <c r="AD18" s="150"/>
      <c r="AE18" s="150"/>
      <c r="AF18" s="150"/>
      <c r="AG18" s="150"/>
      <c r="AH18" s="150"/>
      <c r="AI18" s="150"/>
      <c r="AJ18" s="32"/>
      <c r="AK18" s="150" t="s">
        <v>76</v>
      </c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32"/>
      <c r="BE18" s="149" t="s">
        <v>68</v>
      </c>
      <c r="BF18" s="150"/>
      <c r="BG18" s="150"/>
      <c r="BH18" s="150"/>
      <c r="BI18" s="150"/>
      <c r="BJ18" s="150"/>
      <c r="BK18" s="150"/>
      <c r="BL18" s="150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customFormat="1" ht="25.5" customHeight="1" x14ac:dyDescent="0.2">
      <c r="B19" s="151" t="s">
        <v>37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39"/>
      <c r="N19" s="151" t="s">
        <v>38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40"/>
      <c r="AA19" s="165" t="s">
        <v>39</v>
      </c>
      <c r="AB19" s="165"/>
      <c r="AC19" s="165"/>
      <c r="AD19" s="165"/>
      <c r="AE19" s="165"/>
      <c r="AF19" s="165"/>
      <c r="AG19" s="165"/>
      <c r="AH19" s="165"/>
      <c r="AI19" s="165"/>
      <c r="AJ19" s="40"/>
      <c r="AK19" s="163" t="s">
        <v>40</v>
      </c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40"/>
      <c r="BE19" s="151" t="s">
        <v>41</v>
      </c>
      <c r="BF19" s="151"/>
      <c r="BG19" s="151"/>
      <c r="BH19" s="151"/>
      <c r="BI19" s="151"/>
      <c r="BJ19" s="151"/>
      <c r="BK19" s="151"/>
      <c r="BL19" s="151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ht="6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79" ht="24.95" customHeight="1" x14ac:dyDescent="0.2">
      <c r="A21" s="148" t="s">
        <v>32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3">
        <f>AS21+I22</f>
        <v>12474241</v>
      </c>
      <c r="V21" s="143"/>
      <c r="W21" s="143"/>
      <c r="X21" s="143"/>
      <c r="Y21" s="143"/>
      <c r="Z21" s="143"/>
      <c r="AA21" s="143"/>
      <c r="AB21" s="143"/>
      <c r="AC21" s="143"/>
      <c r="AD21" s="143"/>
      <c r="AE21" s="147" t="s">
        <v>33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3">
        <v>0</v>
      </c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5" t="s">
        <v>9</v>
      </c>
      <c r="BE21" s="145"/>
      <c r="BF21" s="145"/>
      <c r="BG21" s="145"/>
      <c r="BH21" s="145"/>
      <c r="BI21" s="145"/>
      <c r="BJ21" s="145"/>
      <c r="BK21" s="145"/>
      <c r="BL21" s="145"/>
    </row>
    <row r="22" spans="1:79" ht="24.95" customHeight="1" x14ac:dyDescent="0.2">
      <c r="A22" s="145" t="s">
        <v>8</v>
      </c>
      <c r="B22" s="145"/>
      <c r="C22" s="145"/>
      <c r="D22" s="145"/>
      <c r="E22" s="145"/>
      <c r="F22" s="145"/>
      <c r="G22" s="145"/>
      <c r="H22" s="145"/>
      <c r="I22" s="143">
        <f>AW59</f>
        <v>12474241</v>
      </c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5" t="s">
        <v>10</v>
      </c>
      <c r="U22" s="145"/>
      <c r="V22" s="145"/>
      <c r="W22" s="145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9"/>
      <c r="BE22" s="9"/>
      <c r="BF22" s="9"/>
      <c r="BG22" s="9"/>
      <c r="BH22" s="9"/>
      <c r="BI22" s="9"/>
      <c r="BJ22" s="5"/>
      <c r="BK22" s="5"/>
      <c r="BL22" s="5"/>
    </row>
    <row r="23" spans="1:79" ht="12.75" customHeight="1" x14ac:dyDescent="0.2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4"/>
      <c r="U23" s="4"/>
      <c r="V23" s="4"/>
      <c r="W23" s="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5.75" customHeight="1" x14ac:dyDescent="0.2">
      <c r="A24" s="154" t="s">
        <v>20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</row>
    <row r="25" spans="1:79" ht="98.25" customHeight="1" x14ac:dyDescent="0.2">
      <c r="A25" s="164" t="s">
        <v>126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</row>
    <row r="26" spans="1:79" ht="9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79" ht="19.5" customHeight="1" x14ac:dyDescent="0.2">
      <c r="A27" s="145" t="s">
        <v>19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</row>
    <row r="28" spans="1:79" ht="19.5" customHeight="1" x14ac:dyDescent="0.2">
      <c r="A28" s="56" t="s">
        <v>14</v>
      </c>
      <c r="B28" s="56"/>
      <c r="C28" s="56"/>
      <c r="D28" s="56"/>
      <c r="E28" s="56"/>
      <c r="F28" s="56"/>
      <c r="G28" s="116" t="s">
        <v>23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8"/>
    </row>
    <row r="29" spans="1:79" ht="18" customHeight="1" x14ac:dyDescent="0.2">
      <c r="A29" s="56">
        <v>1</v>
      </c>
      <c r="B29" s="56"/>
      <c r="C29" s="56"/>
      <c r="D29" s="56"/>
      <c r="E29" s="56"/>
      <c r="F29" s="56"/>
      <c r="G29" s="116">
        <v>2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69" t="s">
        <v>45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1"/>
      <c r="CA30" s="1" t="s">
        <v>31</v>
      </c>
    </row>
    <row r="31" spans="1:79" ht="9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7.25" customHeight="1" x14ac:dyDescent="0.2">
      <c r="A32" s="145" t="s">
        <v>21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</row>
    <row r="33" spans="1:80" ht="18.75" customHeight="1" x14ac:dyDescent="0.2">
      <c r="A33" s="166" t="s">
        <v>51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</row>
    <row r="34" spans="1:80" ht="8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80" ht="19.5" customHeight="1" x14ac:dyDescent="0.2">
      <c r="A35" s="145" t="s">
        <v>22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</row>
    <row r="36" spans="1:80" ht="18" customHeight="1" x14ac:dyDescent="0.2">
      <c r="A36" s="56" t="s">
        <v>14</v>
      </c>
      <c r="B36" s="56"/>
      <c r="C36" s="56"/>
      <c r="D36" s="56"/>
      <c r="E36" s="56"/>
      <c r="F36" s="56"/>
      <c r="G36" s="116" t="s">
        <v>11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8"/>
    </row>
    <row r="37" spans="1:80" ht="18" customHeight="1" x14ac:dyDescent="0.2">
      <c r="A37" s="56">
        <v>1</v>
      </c>
      <c r="B37" s="56"/>
      <c r="C37" s="56"/>
      <c r="D37" s="56"/>
      <c r="E37" s="56"/>
      <c r="F37" s="56"/>
      <c r="G37" s="116">
        <v>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8"/>
    </row>
    <row r="38" spans="1:80" ht="18" customHeight="1" x14ac:dyDescent="0.2">
      <c r="A38" s="56">
        <v>1</v>
      </c>
      <c r="B38" s="56"/>
      <c r="C38" s="56"/>
      <c r="D38" s="56"/>
      <c r="E38" s="56"/>
      <c r="F38" s="56"/>
      <c r="G38" s="133" t="s">
        <v>94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</row>
    <row r="39" spans="1:80" ht="18" customHeight="1" x14ac:dyDescent="0.2">
      <c r="A39" s="56">
        <v>2</v>
      </c>
      <c r="B39" s="56"/>
      <c r="C39" s="56"/>
      <c r="D39" s="56"/>
      <c r="E39" s="56"/>
      <c r="F39" s="56"/>
      <c r="G39" s="108" t="s">
        <v>95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</row>
    <row r="40" spans="1:80" ht="18" customHeight="1" x14ac:dyDescent="0.2">
      <c r="A40" s="56">
        <v>3</v>
      </c>
      <c r="B40" s="56"/>
      <c r="C40" s="56"/>
      <c r="D40" s="56"/>
      <c r="E40" s="56"/>
      <c r="F40" s="56"/>
      <c r="G40" s="108" t="s">
        <v>118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</row>
    <row r="41" spans="1:80" ht="7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80" ht="15.75" customHeight="1" x14ac:dyDescent="0.2">
      <c r="A42" s="145" t="s">
        <v>24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80" ht="15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BA43" s="14"/>
      <c r="BB43" s="14"/>
      <c r="BC43" s="14"/>
      <c r="BD43" s="14"/>
      <c r="BE43" s="140" t="s">
        <v>59</v>
      </c>
      <c r="BF43" s="140"/>
      <c r="BG43" s="140"/>
      <c r="BH43" s="140"/>
      <c r="BI43" s="140"/>
      <c r="BJ43" s="140"/>
      <c r="BK43" s="140"/>
      <c r="BL43" s="140"/>
    </row>
    <row r="44" spans="1:80" ht="15.95" customHeight="1" x14ac:dyDescent="0.2">
      <c r="A44" s="56" t="s">
        <v>14</v>
      </c>
      <c r="B44" s="56"/>
      <c r="C44" s="56"/>
      <c r="D44" s="56" t="s">
        <v>12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 t="s">
        <v>15</v>
      </c>
      <c r="AP44" s="56"/>
      <c r="AQ44" s="56"/>
      <c r="AR44" s="56"/>
      <c r="AS44" s="56"/>
      <c r="AT44" s="56"/>
      <c r="AU44" s="56"/>
      <c r="AV44" s="56"/>
      <c r="AW44" s="56" t="s">
        <v>16</v>
      </c>
      <c r="AX44" s="56"/>
      <c r="AY44" s="56"/>
      <c r="AZ44" s="56"/>
      <c r="BA44" s="56"/>
      <c r="BB44" s="56"/>
      <c r="BC44" s="56"/>
      <c r="BD44" s="56"/>
      <c r="BE44" s="56" t="s">
        <v>13</v>
      </c>
      <c r="BF44" s="56"/>
      <c r="BG44" s="56"/>
      <c r="BH44" s="56"/>
      <c r="BI44" s="56"/>
      <c r="BJ44" s="56"/>
      <c r="BK44" s="56"/>
      <c r="BL44" s="56"/>
    </row>
    <row r="45" spans="1:80" ht="9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80" ht="15.75" x14ac:dyDescent="0.2">
      <c r="A46" s="56">
        <v>1</v>
      </c>
      <c r="B46" s="56"/>
      <c r="C46" s="56"/>
      <c r="D46" s="56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>
        <v>3</v>
      </c>
      <c r="AP46" s="56"/>
      <c r="AQ46" s="56"/>
      <c r="AR46" s="56"/>
      <c r="AS46" s="56"/>
      <c r="AT46" s="56"/>
      <c r="AU46" s="56"/>
      <c r="AV46" s="56"/>
      <c r="AW46" s="56">
        <v>4</v>
      </c>
      <c r="AX46" s="56"/>
      <c r="AY46" s="56"/>
      <c r="AZ46" s="56"/>
      <c r="BA46" s="56"/>
      <c r="BB46" s="56"/>
      <c r="BC46" s="56"/>
      <c r="BD46" s="56"/>
      <c r="BE46" s="56">
        <v>5</v>
      </c>
      <c r="BF46" s="56"/>
      <c r="BG46" s="56"/>
      <c r="BH46" s="56"/>
      <c r="BI46" s="56"/>
      <c r="BJ46" s="56"/>
      <c r="BK46" s="56"/>
      <c r="BL46" s="56"/>
    </row>
    <row r="47" spans="1:80" ht="22.5" customHeight="1" x14ac:dyDescent="0.2">
      <c r="A47" s="146">
        <v>1</v>
      </c>
      <c r="B47" s="146"/>
      <c r="C47" s="146"/>
      <c r="D47" s="173" t="s">
        <v>81</v>
      </c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88"/>
      <c r="AP47" s="88"/>
      <c r="AQ47" s="88"/>
      <c r="AR47" s="88"/>
      <c r="AS47" s="88"/>
      <c r="AT47" s="88"/>
      <c r="AU47" s="88"/>
      <c r="AV47" s="88"/>
      <c r="AW47" s="104">
        <f>SUM(AW48:BD54)</f>
        <v>11924941</v>
      </c>
      <c r="AX47" s="104"/>
      <c r="AY47" s="104"/>
      <c r="AZ47" s="104"/>
      <c r="BA47" s="104"/>
      <c r="BB47" s="104"/>
      <c r="BC47" s="104"/>
      <c r="BD47" s="104"/>
      <c r="BE47" s="104">
        <f>AO47+AW47</f>
        <v>11924941</v>
      </c>
      <c r="BF47" s="104"/>
      <c r="BG47" s="104"/>
      <c r="BH47" s="104"/>
      <c r="BI47" s="104"/>
      <c r="BJ47" s="104"/>
      <c r="BK47" s="104"/>
      <c r="BL47" s="10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</row>
    <row r="48" spans="1:80" ht="33.75" customHeight="1" x14ac:dyDescent="0.2">
      <c r="A48" s="95" t="s">
        <v>73</v>
      </c>
      <c r="B48" s="96"/>
      <c r="C48" s="97"/>
      <c r="D48" s="101" t="s">
        <v>101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3"/>
      <c r="AO48" s="88"/>
      <c r="AP48" s="88"/>
      <c r="AQ48" s="88"/>
      <c r="AR48" s="88"/>
      <c r="AS48" s="88"/>
      <c r="AT48" s="88"/>
      <c r="AU48" s="88"/>
      <c r="AV48" s="88"/>
      <c r="AW48" s="81">
        <f>385006</f>
        <v>385006</v>
      </c>
      <c r="AX48" s="82"/>
      <c r="AY48" s="82"/>
      <c r="AZ48" s="82"/>
      <c r="BA48" s="82"/>
      <c r="BB48" s="82"/>
      <c r="BC48" s="82"/>
      <c r="BD48" s="83"/>
      <c r="BE48" s="55">
        <f t="shared" ref="BE48:BE56" si="0">AW48</f>
        <v>385006</v>
      </c>
      <c r="BF48" s="55"/>
      <c r="BG48" s="55"/>
      <c r="BH48" s="55"/>
      <c r="BI48" s="55"/>
      <c r="BJ48" s="55"/>
      <c r="BK48" s="55"/>
      <c r="BL48" s="55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19.5" customHeight="1" x14ac:dyDescent="0.2">
      <c r="A49" s="95" t="s">
        <v>96</v>
      </c>
      <c r="B49" s="96"/>
      <c r="C49" s="97"/>
      <c r="D49" s="98" t="s">
        <v>85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  <c r="AO49" s="88"/>
      <c r="AP49" s="88"/>
      <c r="AQ49" s="88"/>
      <c r="AR49" s="88"/>
      <c r="AS49" s="88"/>
      <c r="AT49" s="88"/>
      <c r="AU49" s="88"/>
      <c r="AV49" s="88"/>
      <c r="AW49" s="81">
        <f>8853638</f>
        <v>8853638</v>
      </c>
      <c r="AX49" s="82"/>
      <c r="AY49" s="82"/>
      <c r="AZ49" s="82"/>
      <c r="BA49" s="82"/>
      <c r="BB49" s="82"/>
      <c r="BC49" s="82"/>
      <c r="BD49" s="83"/>
      <c r="BE49" s="55">
        <f t="shared" si="0"/>
        <v>8853638</v>
      </c>
      <c r="BF49" s="55"/>
      <c r="BG49" s="55"/>
      <c r="BH49" s="55"/>
      <c r="BI49" s="55"/>
      <c r="BJ49" s="55"/>
      <c r="BK49" s="55"/>
      <c r="BL49" s="55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19.5" customHeight="1" x14ac:dyDescent="0.2">
      <c r="A50" s="95" t="s">
        <v>97</v>
      </c>
      <c r="B50" s="96"/>
      <c r="C50" s="97"/>
      <c r="D50" s="98" t="s">
        <v>86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  <c r="AO50" s="88"/>
      <c r="AP50" s="88"/>
      <c r="AQ50" s="88"/>
      <c r="AR50" s="88"/>
      <c r="AS50" s="88"/>
      <c r="AT50" s="88"/>
      <c r="AU50" s="88"/>
      <c r="AV50" s="88"/>
      <c r="AW50" s="81">
        <v>350000</v>
      </c>
      <c r="AX50" s="82"/>
      <c r="AY50" s="82"/>
      <c r="AZ50" s="82"/>
      <c r="BA50" s="82"/>
      <c r="BB50" s="82"/>
      <c r="BC50" s="82"/>
      <c r="BD50" s="83"/>
      <c r="BE50" s="55">
        <f t="shared" si="0"/>
        <v>350000</v>
      </c>
      <c r="BF50" s="55"/>
      <c r="BG50" s="55"/>
      <c r="BH50" s="55"/>
      <c r="BI50" s="55"/>
      <c r="BJ50" s="55"/>
      <c r="BK50" s="55"/>
      <c r="BL50" s="55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19.5" customHeight="1" x14ac:dyDescent="0.2">
      <c r="A51" s="95" t="s">
        <v>98</v>
      </c>
      <c r="B51" s="96"/>
      <c r="C51" s="97"/>
      <c r="D51" s="98" t="s">
        <v>87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  <c r="AO51" s="88"/>
      <c r="AP51" s="88"/>
      <c r="AQ51" s="88"/>
      <c r="AR51" s="88"/>
      <c r="AS51" s="88"/>
      <c r="AT51" s="88"/>
      <c r="AU51" s="88"/>
      <c r="AV51" s="88"/>
      <c r="AW51" s="81">
        <v>498952</v>
      </c>
      <c r="AX51" s="82"/>
      <c r="AY51" s="82"/>
      <c r="AZ51" s="82"/>
      <c r="BA51" s="82"/>
      <c r="BB51" s="82"/>
      <c r="BC51" s="82"/>
      <c r="BD51" s="83"/>
      <c r="BE51" s="55">
        <f t="shared" si="0"/>
        <v>498952</v>
      </c>
      <c r="BF51" s="55"/>
      <c r="BG51" s="55"/>
      <c r="BH51" s="55"/>
      <c r="BI51" s="55"/>
      <c r="BJ51" s="55"/>
      <c r="BK51" s="55"/>
      <c r="BL51" s="55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19.5" customHeight="1" x14ac:dyDescent="0.2">
      <c r="A52" s="95" t="s">
        <v>99</v>
      </c>
      <c r="B52" s="96"/>
      <c r="C52" s="97"/>
      <c r="D52" s="98" t="s">
        <v>88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  <c r="AO52" s="88"/>
      <c r="AP52" s="88"/>
      <c r="AQ52" s="88"/>
      <c r="AR52" s="88"/>
      <c r="AS52" s="88"/>
      <c r="AT52" s="88"/>
      <c r="AU52" s="88"/>
      <c r="AV52" s="88"/>
      <c r="AW52" s="81">
        <v>1056032</v>
      </c>
      <c r="AX52" s="82"/>
      <c r="AY52" s="82"/>
      <c r="AZ52" s="82"/>
      <c r="BA52" s="82"/>
      <c r="BB52" s="82"/>
      <c r="BC52" s="82"/>
      <c r="BD52" s="83"/>
      <c r="BE52" s="55">
        <f t="shared" si="0"/>
        <v>1056032</v>
      </c>
      <c r="BF52" s="55"/>
      <c r="BG52" s="55"/>
      <c r="BH52" s="55"/>
      <c r="BI52" s="55"/>
      <c r="BJ52" s="55"/>
      <c r="BK52" s="55"/>
      <c r="BL52" s="55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19.5" customHeight="1" x14ac:dyDescent="0.2">
      <c r="A53" s="95" t="s">
        <v>100</v>
      </c>
      <c r="B53" s="96"/>
      <c r="C53" s="97"/>
      <c r="D53" s="98" t="s">
        <v>89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  <c r="AO53" s="88"/>
      <c r="AP53" s="88"/>
      <c r="AQ53" s="88"/>
      <c r="AR53" s="88"/>
      <c r="AS53" s="88"/>
      <c r="AT53" s="88"/>
      <c r="AU53" s="88"/>
      <c r="AV53" s="88"/>
      <c r="AW53" s="81">
        <v>278823</v>
      </c>
      <c r="AX53" s="82"/>
      <c r="AY53" s="82"/>
      <c r="AZ53" s="82"/>
      <c r="BA53" s="82"/>
      <c r="BB53" s="82"/>
      <c r="BC53" s="82"/>
      <c r="BD53" s="83"/>
      <c r="BE53" s="55">
        <f t="shared" si="0"/>
        <v>278823</v>
      </c>
      <c r="BF53" s="55"/>
      <c r="BG53" s="55"/>
      <c r="BH53" s="55"/>
      <c r="BI53" s="55"/>
      <c r="BJ53" s="55"/>
      <c r="BK53" s="55"/>
      <c r="BL53" s="55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36" customHeight="1" x14ac:dyDescent="0.2">
      <c r="A54" s="95" t="s">
        <v>110</v>
      </c>
      <c r="B54" s="96"/>
      <c r="C54" s="97"/>
      <c r="D54" s="101" t="s">
        <v>111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3"/>
      <c r="AO54" s="88"/>
      <c r="AP54" s="88"/>
      <c r="AQ54" s="88"/>
      <c r="AR54" s="88"/>
      <c r="AS54" s="88"/>
      <c r="AT54" s="88"/>
      <c r="AU54" s="88"/>
      <c r="AV54" s="88"/>
      <c r="AW54" s="81">
        <v>502490</v>
      </c>
      <c r="AX54" s="82"/>
      <c r="AY54" s="82"/>
      <c r="AZ54" s="82"/>
      <c r="BA54" s="82"/>
      <c r="BB54" s="82"/>
      <c r="BC54" s="82"/>
      <c r="BD54" s="83"/>
      <c r="BE54" s="55">
        <f>AW54</f>
        <v>502490</v>
      </c>
      <c r="BF54" s="55"/>
      <c r="BG54" s="55"/>
      <c r="BH54" s="55"/>
      <c r="BI54" s="55"/>
      <c r="BJ54" s="55"/>
      <c r="BK54" s="55"/>
      <c r="BL54" s="55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27.75" customHeight="1" x14ac:dyDescent="0.2">
      <c r="A55" s="146">
        <v>2</v>
      </c>
      <c r="B55" s="146"/>
      <c r="C55" s="146"/>
      <c r="D55" s="173" t="s">
        <v>91</v>
      </c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91"/>
      <c r="AP55" s="191"/>
      <c r="AQ55" s="191"/>
      <c r="AR55" s="191"/>
      <c r="AS55" s="191"/>
      <c r="AT55" s="191"/>
      <c r="AU55" s="191"/>
      <c r="AV55" s="191"/>
      <c r="AW55" s="92">
        <f>AW56</f>
        <v>50400</v>
      </c>
      <c r="AX55" s="93"/>
      <c r="AY55" s="93"/>
      <c r="AZ55" s="93"/>
      <c r="BA55" s="93"/>
      <c r="BB55" s="93"/>
      <c r="BC55" s="93"/>
      <c r="BD55" s="94"/>
      <c r="BE55" s="104">
        <f t="shared" si="0"/>
        <v>50400</v>
      </c>
      <c r="BF55" s="104"/>
      <c r="BG55" s="104"/>
      <c r="BH55" s="104"/>
      <c r="BI55" s="104"/>
      <c r="BJ55" s="104"/>
      <c r="BK55" s="104"/>
      <c r="BL55" s="10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24" customHeight="1" x14ac:dyDescent="0.2">
      <c r="A56" s="95" t="s">
        <v>74</v>
      </c>
      <c r="B56" s="96"/>
      <c r="C56" s="97"/>
      <c r="D56" s="193" t="s">
        <v>90</v>
      </c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5"/>
      <c r="AO56" s="88"/>
      <c r="AP56" s="88"/>
      <c r="AQ56" s="88"/>
      <c r="AR56" s="88"/>
      <c r="AS56" s="88"/>
      <c r="AT56" s="88"/>
      <c r="AU56" s="88"/>
      <c r="AV56" s="88"/>
      <c r="AW56" s="81">
        <v>50400</v>
      </c>
      <c r="AX56" s="82"/>
      <c r="AY56" s="82"/>
      <c r="AZ56" s="82"/>
      <c r="BA56" s="82"/>
      <c r="BB56" s="82"/>
      <c r="BC56" s="82"/>
      <c r="BD56" s="83"/>
      <c r="BE56" s="55">
        <f t="shared" si="0"/>
        <v>50400</v>
      </c>
      <c r="BF56" s="55"/>
      <c r="BG56" s="55"/>
      <c r="BH56" s="55"/>
      <c r="BI56" s="55"/>
      <c r="BJ56" s="55"/>
      <c r="BK56" s="55"/>
      <c r="BL56" s="55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21.75" customHeight="1" x14ac:dyDescent="0.2">
      <c r="A57" s="105" t="s">
        <v>116</v>
      </c>
      <c r="B57" s="106"/>
      <c r="C57" s="107"/>
      <c r="D57" s="129" t="s">
        <v>115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1"/>
      <c r="AO57" s="88"/>
      <c r="AP57" s="88"/>
      <c r="AQ57" s="88"/>
      <c r="AR57" s="88"/>
      <c r="AS57" s="88"/>
      <c r="AT57" s="88"/>
      <c r="AU57" s="88"/>
      <c r="AV57" s="88"/>
      <c r="AW57" s="92">
        <f>AW58</f>
        <v>498900</v>
      </c>
      <c r="AX57" s="93"/>
      <c r="AY57" s="93"/>
      <c r="AZ57" s="93"/>
      <c r="BA57" s="93"/>
      <c r="BB57" s="93"/>
      <c r="BC57" s="93"/>
      <c r="BD57" s="94"/>
      <c r="BE57" s="104">
        <f>AW57</f>
        <v>498900</v>
      </c>
      <c r="BF57" s="104"/>
      <c r="BG57" s="104"/>
      <c r="BH57" s="104"/>
      <c r="BI57" s="104"/>
      <c r="BJ57" s="104"/>
      <c r="BK57" s="104"/>
      <c r="BL57" s="10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36" customHeight="1" x14ac:dyDescent="0.2">
      <c r="A58" s="95" t="s">
        <v>117</v>
      </c>
      <c r="B58" s="96"/>
      <c r="C58" s="97"/>
      <c r="D58" s="98" t="s">
        <v>119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100"/>
      <c r="AO58" s="88"/>
      <c r="AP58" s="88"/>
      <c r="AQ58" s="88"/>
      <c r="AR58" s="88"/>
      <c r="AS58" s="88"/>
      <c r="AT58" s="88"/>
      <c r="AU58" s="88"/>
      <c r="AV58" s="88"/>
      <c r="AW58" s="81">
        <v>498900</v>
      </c>
      <c r="AX58" s="82"/>
      <c r="AY58" s="82"/>
      <c r="AZ58" s="82"/>
      <c r="BA58" s="82"/>
      <c r="BB58" s="82"/>
      <c r="BC58" s="82"/>
      <c r="BD58" s="83"/>
      <c r="BE58" s="55">
        <f>AW58</f>
        <v>498900</v>
      </c>
      <c r="BF58" s="55"/>
      <c r="BG58" s="55"/>
      <c r="BH58" s="55"/>
      <c r="BI58" s="55"/>
      <c r="BJ58" s="55"/>
      <c r="BK58" s="55"/>
      <c r="BL58" s="55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s="2" customFormat="1" ht="18" customHeight="1" x14ac:dyDescent="0.25">
      <c r="A59" s="146"/>
      <c r="B59" s="146"/>
      <c r="C59" s="146"/>
      <c r="D59" s="66" t="s">
        <v>46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132">
        <v>0</v>
      </c>
      <c r="AP59" s="132"/>
      <c r="AQ59" s="132"/>
      <c r="AR59" s="132"/>
      <c r="AS59" s="132"/>
      <c r="AT59" s="132"/>
      <c r="AU59" s="132"/>
      <c r="AV59" s="132"/>
      <c r="AW59" s="104">
        <f>AW47+AW55+AW57</f>
        <v>12474241</v>
      </c>
      <c r="AX59" s="104"/>
      <c r="AY59" s="104"/>
      <c r="AZ59" s="104"/>
      <c r="BA59" s="104"/>
      <c r="BB59" s="104"/>
      <c r="BC59" s="104"/>
      <c r="BD59" s="104"/>
      <c r="BE59" s="104">
        <f>AO59+AW59</f>
        <v>12474241</v>
      </c>
      <c r="BF59" s="104"/>
      <c r="BG59" s="104"/>
      <c r="BH59" s="104"/>
      <c r="BI59" s="104"/>
      <c r="BJ59" s="104"/>
      <c r="BK59" s="104"/>
      <c r="BL59" s="104"/>
      <c r="BQ59" s="47"/>
      <c r="BR59" s="31"/>
      <c r="BS59" s="47"/>
      <c r="BT59" s="46">
        <f>43539904</f>
        <v>43539904</v>
      </c>
      <c r="BU59" s="47"/>
      <c r="BV59" s="46">
        <f>AS59-BT59</f>
        <v>-43539904</v>
      </c>
      <c r="BW59" s="47"/>
      <c r="BX59" s="47"/>
      <c r="BY59" s="47"/>
      <c r="BZ59" s="47"/>
      <c r="CA59" s="47"/>
      <c r="CB59" s="47"/>
    </row>
    <row r="60" spans="1:80" ht="3" customHeight="1" x14ac:dyDescent="0.2"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15.75" customHeight="1" x14ac:dyDescent="0.2">
      <c r="A61" s="154" t="s">
        <v>25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5" customHeigh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Z62" s="3"/>
      <c r="BE62" s="140" t="s">
        <v>59</v>
      </c>
      <c r="BF62" s="140"/>
      <c r="BG62" s="140"/>
      <c r="BH62" s="140"/>
      <c r="BI62" s="140"/>
      <c r="BJ62" s="140"/>
      <c r="BK62" s="140"/>
      <c r="BL62" s="140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2" customHeight="1" x14ac:dyDescent="0.2">
      <c r="A63" s="56" t="s">
        <v>14</v>
      </c>
      <c r="B63" s="56"/>
      <c r="C63" s="56"/>
      <c r="D63" s="56" t="s">
        <v>17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 t="s">
        <v>15</v>
      </c>
      <c r="AP63" s="56"/>
      <c r="AQ63" s="56"/>
      <c r="AR63" s="56"/>
      <c r="AS63" s="56"/>
      <c r="AT63" s="56"/>
      <c r="AU63" s="56"/>
      <c r="AV63" s="56"/>
      <c r="AW63" s="56" t="s">
        <v>16</v>
      </c>
      <c r="AX63" s="56"/>
      <c r="AY63" s="56"/>
      <c r="AZ63" s="56"/>
      <c r="BA63" s="56"/>
      <c r="BB63" s="56"/>
      <c r="BC63" s="56"/>
      <c r="BD63" s="56"/>
      <c r="BE63" s="56" t="s">
        <v>13</v>
      </c>
      <c r="BF63" s="56"/>
      <c r="BG63" s="56"/>
      <c r="BH63" s="56"/>
      <c r="BI63" s="56"/>
      <c r="BJ63" s="56"/>
      <c r="BK63" s="56"/>
      <c r="BL63" s="56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12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15.75" customHeight="1" x14ac:dyDescent="0.2">
      <c r="A65" s="56">
        <v>1</v>
      </c>
      <c r="B65" s="56"/>
      <c r="C65" s="56"/>
      <c r="D65" s="56">
        <v>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3</v>
      </c>
      <c r="AP65" s="56"/>
      <c r="AQ65" s="56"/>
      <c r="AR65" s="56"/>
      <c r="AS65" s="56"/>
      <c r="AT65" s="56"/>
      <c r="AU65" s="56"/>
      <c r="AV65" s="56"/>
      <c r="AW65" s="56">
        <v>4</v>
      </c>
      <c r="AX65" s="56"/>
      <c r="AY65" s="56"/>
      <c r="AZ65" s="56"/>
      <c r="BA65" s="56"/>
      <c r="BB65" s="56"/>
      <c r="BC65" s="56"/>
      <c r="BD65" s="56"/>
      <c r="BE65" s="56">
        <v>5</v>
      </c>
      <c r="BF65" s="56"/>
      <c r="BG65" s="56"/>
      <c r="BH65" s="56"/>
      <c r="BI65" s="56"/>
      <c r="BJ65" s="56"/>
      <c r="BK65" s="56"/>
      <c r="BL65" s="56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35.25" customHeight="1" x14ac:dyDescent="0.2">
      <c r="A66" s="56">
        <v>1</v>
      </c>
      <c r="B66" s="56"/>
      <c r="C66" s="56"/>
      <c r="D66" s="73" t="s">
        <v>75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55">
        <v>0</v>
      </c>
      <c r="AP66" s="55"/>
      <c r="AQ66" s="55"/>
      <c r="AR66" s="55"/>
      <c r="AS66" s="55"/>
      <c r="AT66" s="55"/>
      <c r="AU66" s="55"/>
      <c r="AV66" s="55"/>
      <c r="AW66" s="81">
        <f>AW47</f>
        <v>11924941</v>
      </c>
      <c r="AX66" s="82"/>
      <c r="AY66" s="82"/>
      <c r="AZ66" s="82"/>
      <c r="BA66" s="82"/>
      <c r="BB66" s="82"/>
      <c r="BC66" s="82"/>
      <c r="BD66" s="83"/>
      <c r="BE66" s="55">
        <f>AO66+AW66</f>
        <v>11924941</v>
      </c>
      <c r="BF66" s="55"/>
      <c r="BG66" s="55"/>
      <c r="BH66" s="55"/>
      <c r="BI66" s="55"/>
      <c r="BJ66" s="55"/>
      <c r="BK66" s="55"/>
      <c r="BL66" s="55"/>
      <c r="BQ66" s="44"/>
      <c r="BR66" s="44"/>
      <c r="BS66" s="44"/>
      <c r="BT66" s="44"/>
      <c r="BU66" s="44"/>
      <c r="BV66" s="45"/>
      <c r="BW66" s="44"/>
      <c r="BX66" s="44"/>
      <c r="BY66" s="44"/>
      <c r="BZ66" s="44"/>
      <c r="CA66" s="44"/>
      <c r="CB66" s="44"/>
    </row>
    <row r="67" spans="1:80" ht="35.25" customHeight="1" x14ac:dyDescent="0.2">
      <c r="A67" s="56">
        <v>2</v>
      </c>
      <c r="B67" s="56"/>
      <c r="C67" s="56"/>
      <c r="D67" s="61" t="s">
        <v>83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55">
        <v>0</v>
      </c>
      <c r="AP67" s="55"/>
      <c r="AQ67" s="55"/>
      <c r="AR67" s="55"/>
      <c r="AS67" s="55"/>
      <c r="AT67" s="55"/>
      <c r="AU67" s="55"/>
      <c r="AV67" s="55"/>
      <c r="AW67" s="81">
        <f>AW55</f>
        <v>50400</v>
      </c>
      <c r="AX67" s="82"/>
      <c r="AY67" s="82"/>
      <c r="AZ67" s="82"/>
      <c r="BA67" s="82"/>
      <c r="BB67" s="82"/>
      <c r="BC67" s="82"/>
      <c r="BD67" s="83"/>
      <c r="BE67" s="55">
        <f>AO67+AW67</f>
        <v>50400</v>
      </c>
      <c r="BF67" s="55"/>
      <c r="BG67" s="55"/>
      <c r="BH67" s="55"/>
      <c r="BI67" s="55"/>
      <c r="BJ67" s="55"/>
      <c r="BK67" s="55"/>
      <c r="BL67" s="55"/>
      <c r="BQ67" s="44"/>
      <c r="BR67" s="44"/>
      <c r="BS67" s="44"/>
      <c r="BT67" s="44"/>
      <c r="BU67" s="44"/>
      <c r="BV67" s="45"/>
      <c r="BW67" s="44"/>
      <c r="BX67" s="44"/>
      <c r="BY67" s="44"/>
      <c r="BZ67" s="44"/>
      <c r="CA67" s="44"/>
      <c r="CB67" s="44"/>
    </row>
    <row r="68" spans="1:80" ht="35.25" customHeight="1" x14ac:dyDescent="0.2">
      <c r="A68" s="56">
        <v>3</v>
      </c>
      <c r="B68" s="56"/>
      <c r="C68" s="56"/>
      <c r="D68" s="61" t="s">
        <v>125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3"/>
      <c r="AO68" s="55">
        <v>0</v>
      </c>
      <c r="AP68" s="55"/>
      <c r="AQ68" s="55"/>
      <c r="AR68" s="55"/>
      <c r="AS68" s="55"/>
      <c r="AT68" s="55"/>
      <c r="AU68" s="55"/>
      <c r="AV68" s="55"/>
      <c r="AW68" s="81">
        <f>AW57</f>
        <v>498900</v>
      </c>
      <c r="AX68" s="82"/>
      <c r="AY68" s="82"/>
      <c r="AZ68" s="82"/>
      <c r="BA68" s="82"/>
      <c r="BB68" s="82"/>
      <c r="BC68" s="82"/>
      <c r="BD68" s="83"/>
      <c r="BE68" s="55">
        <f>AO68+AW68</f>
        <v>498900</v>
      </c>
      <c r="BF68" s="55"/>
      <c r="BG68" s="55"/>
      <c r="BH68" s="55"/>
      <c r="BI68" s="55"/>
      <c r="BJ68" s="55"/>
      <c r="BK68" s="55"/>
      <c r="BL68" s="55"/>
      <c r="BQ68" s="44"/>
      <c r="BR68" s="44"/>
      <c r="BS68" s="44"/>
      <c r="BT68" s="44"/>
      <c r="BU68" s="44"/>
      <c r="BV68" s="45"/>
      <c r="BW68" s="44"/>
      <c r="BX68" s="44"/>
      <c r="BY68" s="44"/>
      <c r="BZ68" s="44"/>
      <c r="CA68" s="44"/>
      <c r="CB68" s="44"/>
    </row>
    <row r="69" spans="1:80" s="2" customFormat="1" ht="19.5" customHeight="1" x14ac:dyDescent="0.2">
      <c r="A69" s="146"/>
      <c r="B69" s="146"/>
      <c r="C69" s="146"/>
      <c r="D69" s="192" t="s">
        <v>13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04">
        <v>0</v>
      </c>
      <c r="AP69" s="104"/>
      <c r="AQ69" s="104"/>
      <c r="AR69" s="104"/>
      <c r="AS69" s="104"/>
      <c r="AT69" s="104"/>
      <c r="AU69" s="104"/>
      <c r="AV69" s="104"/>
      <c r="AW69" s="104">
        <f>SUM(AW66:BD68)</f>
        <v>12474241</v>
      </c>
      <c r="AX69" s="104"/>
      <c r="AY69" s="104"/>
      <c r="AZ69" s="104"/>
      <c r="BA69" s="104"/>
      <c r="BB69" s="104"/>
      <c r="BC69" s="104"/>
      <c r="BD69" s="104"/>
      <c r="BE69" s="104">
        <f>AO69+AW69</f>
        <v>12474241</v>
      </c>
      <c r="BF69" s="104"/>
      <c r="BG69" s="104"/>
      <c r="BH69" s="104"/>
      <c r="BI69" s="104"/>
      <c r="BJ69" s="104"/>
      <c r="BK69" s="104"/>
      <c r="BL69" s="104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</row>
    <row r="70" spans="1:80" s="2" customFormat="1" ht="6" customHeight="1" x14ac:dyDescent="0.2">
      <c r="A70" s="50"/>
      <c r="B70" s="50"/>
      <c r="C70" s="50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</row>
    <row r="71" spans="1:80" ht="18.75" customHeight="1" x14ac:dyDescent="0.2">
      <c r="A71" s="145" t="s">
        <v>26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ht="7.5" customHeight="1" x14ac:dyDescent="0.2">
      <c r="A72" s="28"/>
      <c r="B72" s="28"/>
      <c r="C72" s="28"/>
      <c r="D72" s="28"/>
      <c r="E72" s="28"/>
      <c r="F72" s="28"/>
      <c r="G72" s="4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29"/>
      <c r="AA72" s="29"/>
      <c r="AB72" s="29"/>
      <c r="AC72" s="29"/>
      <c r="AD72" s="29"/>
      <c r="AE72" s="29"/>
      <c r="AF72" s="28"/>
      <c r="AG72" s="28"/>
      <c r="AH72" s="28"/>
      <c r="AI72" s="28"/>
      <c r="AJ72" s="28"/>
      <c r="AK72" s="28"/>
      <c r="AL72" s="28"/>
      <c r="AM72" s="28"/>
      <c r="AN72" s="28"/>
      <c r="AO72" s="30"/>
      <c r="AP72" s="30"/>
      <c r="AQ72" s="30"/>
      <c r="AR72" s="30"/>
      <c r="AS72" s="30"/>
      <c r="AT72" s="30"/>
      <c r="AU72" s="30"/>
      <c r="AV72" s="30"/>
      <c r="AW72" s="48"/>
      <c r="AX72" s="48"/>
      <c r="AY72" s="48"/>
      <c r="AZ72" s="48"/>
      <c r="BA72" s="48"/>
      <c r="BB72" s="48"/>
      <c r="BC72" s="48"/>
      <c r="BD72" s="48"/>
      <c r="BE72" s="30"/>
      <c r="BF72" s="30"/>
      <c r="BG72" s="30"/>
      <c r="BH72" s="30"/>
      <c r="BI72" s="30"/>
      <c r="BJ72" s="30"/>
      <c r="BK72" s="30"/>
      <c r="BL72" s="30"/>
      <c r="BT72" s="44"/>
      <c r="BU72" s="44"/>
      <c r="BV72" s="44"/>
      <c r="BW72" s="44"/>
      <c r="BX72" s="44"/>
      <c r="BY72" s="44"/>
      <c r="BZ72" s="44"/>
    </row>
    <row r="73" spans="1:80" ht="32.25" customHeight="1" x14ac:dyDescent="0.2">
      <c r="A73" s="116" t="s">
        <v>14</v>
      </c>
      <c r="B73" s="117"/>
      <c r="C73" s="117"/>
      <c r="D73" s="117"/>
      <c r="E73" s="117"/>
      <c r="F73" s="118"/>
      <c r="G73" s="56" t="s">
        <v>27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 t="s">
        <v>2</v>
      </c>
      <c r="AA73" s="56"/>
      <c r="AB73" s="56"/>
      <c r="AC73" s="56"/>
      <c r="AD73" s="56"/>
      <c r="AE73" s="116" t="s">
        <v>1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56" t="s">
        <v>15</v>
      </c>
      <c r="AP73" s="56"/>
      <c r="AQ73" s="56"/>
      <c r="AR73" s="56"/>
      <c r="AS73" s="56"/>
      <c r="AT73" s="56"/>
      <c r="AU73" s="56"/>
      <c r="AV73" s="56"/>
      <c r="AW73" s="56" t="s">
        <v>16</v>
      </c>
      <c r="AX73" s="56"/>
      <c r="AY73" s="56"/>
      <c r="AZ73" s="56"/>
      <c r="BA73" s="56"/>
      <c r="BB73" s="56"/>
      <c r="BC73" s="56"/>
      <c r="BD73" s="56"/>
      <c r="BE73" s="56" t="s">
        <v>13</v>
      </c>
      <c r="BF73" s="56"/>
      <c r="BG73" s="56"/>
      <c r="BH73" s="56"/>
      <c r="BI73" s="56"/>
      <c r="BJ73" s="56"/>
      <c r="BK73" s="56"/>
      <c r="BL73" s="56"/>
      <c r="BT73" s="44"/>
      <c r="BU73" s="44"/>
      <c r="BV73" s="44"/>
      <c r="BW73" s="44"/>
      <c r="BX73" s="44"/>
      <c r="BY73" s="44"/>
      <c r="BZ73" s="44"/>
    </row>
    <row r="74" spans="1:80" ht="15.75" customHeight="1" x14ac:dyDescent="0.2">
      <c r="A74" s="56">
        <v>1</v>
      </c>
      <c r="B74" s="56"/>
      <c r="C74" s="56"/>
      <c r="D74" s="56"/>
      <c r="E74" s="56"/>
      <c r="F74" s="56"/>
      <c r="G74" s="56">
        <v>2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>
        <v>3</v>
      </c>
      <c r="AA74" s="56"/>
      <c r="AB74" s="56"/>
      <c r="AC74" s="56"/>
      <c r="AD74" s="56"/>
      <c r="AE74" s="56">
        <v>4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56">
        <v>5</v>
      </c>
      <c r="AP74" s="56"/>
      <c r="AQ74" s="56"/>
      <c r="AR74" s="56"/>
      <c r="AS74" s="56"/>
      <c r="AT74" s="56"/>
      <c r="AU74" s="56"/>
      <c r="AV74" s="56"/>
      <c r="AW74" s="56">
        <v>6</v>
      </c>
      <c r="AX74" s="56"/>
      <c r="AY74" s="56"/>
      <c r="AZ74" s="56"/>
      <c r="BA74" s="56"/>
      <c r="BB74" s="56"/>
      <c r="BC74" s="56"/>
      <c r="BD74" s="56"/>
      <c r="BE74" s="56">
        <v>7</v>
      </c>
      <c r="BF74" s="56"/>
      <c r="BG74" s="56"/>
      <c r="BH74" s="56"/>
      <c r="BI74" s="56"/>
      <c r="BJ74" s="56"/>
      <c r="BK74" s="56"/>
      <c r="BL74" s="56"/>
      <c r="BT74" s="44"/>
      <c r="BU74" s="44"/>
      <c r="BV74" s="44"/>
      <c r="BW74" s="44"/>
      <c r="BX74" s="44"/>
      <c r="BY74" s="44"/>
      <c r="BZ74" s="44"/>
    </row>
    <row r="75" spans="1:80" ht="20.100000000000001" customHeight="1" x14ac:dyDescent="0.2">
      <c r="A75" s="116"/>
      <c r="B75" s="117"/>
      <c r="C75" s="117"/>
      <c r="D75" s="117"/>
      <c r="E75" s="117"/>
      <c r="F75" s="118"/>
      <c r="G75" s="185" t="s">
        <v>84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1"/>
      <c r="BE75" s="67"/>
      <c r="BF75" s="67"/>
      <c r="BG75" s="67"/>
      <c r="BH75" s="67"/>
      <c r="BI75" s="67"/>
      <c r="BJ75" s="67"/>
      <c r="BK75" s="67"/>
      <c r="BL75" s="67"/>
      <c r="BT75" s="44"/>
      <c r="BU75" s="44"/>
      <c r="BV75" s="44"/>
      <c r="BW75" s="44"/>
      <c r="BX75" s="44"/>
      <c r="BY75" s="44"/>
      <c r="BZ75" s="44"/>
    </row>
    <row r="76" spans="1:80" ht="20.100000000000001" customHeight="1" x14ac:dyDescent="0.2">
      <c r="A76" s="113">
        <v>0</v>
      </c>
      <c r="B76" s="114"/>
      <c r="C76" s="114"/>
      <c r="D76" s="114"/>
      <c r="E76" s="114"/>
      <c r="F76" s="115"/>
      <c r="G76" s="180" t="s">
        <v>47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2"/>
      <c r="Z76" s="179"/>
      <c r="AA76" s="179"/>
      <c r="AB76" s="179"/>
      <c r="AC76" s="179"/>
      <c r="AD76" s="179"/>
      <c r="AE76" s="180"/>
      <c r="AF76" s="181"/>
      <c r="AG76" s="181"/>
      <c r="AH76" s="181"/>
      <c r="AI76" s="181"/>
      <c r="AJ76" s="181"/>
      <c r="AK76" s="181"/>
      <c r="AL76" s="181"/>
      <c r="AM76" s="181"/>
      <c r="AN76" s="182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T76" s="44"/>
      <c r="BU76" s="44"/>
      <c r="BV76" s="44"/>
      <c r="BW76" s="44"/>
      <c r="BX76" s="44"/>
      <c r="BY76" s="44"/>
      <c r="BZ76" s="44"/>
    </row>
    <row r="77" spans="1:80" ht="20.100000000000001" customHeight="1" x14ac:dyDescent="0.2">
      <c r="A77" s="56"/>
      <c r="B77" s="56"/>
      <c r="C77" s="56"/>
      <c r="D77" s="56"/>
      <c r="E77" s="56"/>
      <c r="F77" s="56"/>
      <c r="G77" s="119" t="s">
        <v>64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60" t="s">
        <v>48</v>
      </c>
      <c r="AA77" s="60"/>
      <c r="AB77" s="60"/>
      <c r="AC77" s="60"/>
      <c r="AD77" s="60"/>
      <c r="AE77" s="60" t="s">
        <v>61</v>
      </c>
      <c r="AF77" s="60"/>
      <c r="AG77" s="60"/>
      <c r="AH77" s="60"/>
      <c r="AI77" s="60"/>
      <c r="AJ77" s="60"/>
      <c r="AK77" s="60"/>
      <c r="AL77" s="60"/>
      <c r="AM77" s="60"/>
      <c r="AN77" s="60"/>
      <c r="AO77" s="55"/>
      <c r="AP77" s="55"/>
      <c r="AQ77" s="55"/>
      <c r="AR77" s="55"/>
      <c r="AS77" s="55"/>
      <c r="AT77" s="55"/>
      <c r="AU77" s="55"/>
      <c r="AV77" s="55"/>
      <c r="AW77" s="71">
        <f>SUM(AW78:BD81)</f>
        <v>11924941</v>
      </c>
      <c r="AX77" s="71"/>
      <c r="AY77" s="71"/>
      <c r="AZ77" s="71"/>
      <c r="BA77" s="71"/>
      <c r="BB77" s="71"/>
      <c r="BC77" s="71"/>
      <c r="BD77" s="71"/>
      <c r="BE77" s="55">
        <f>AO77+AW77</f>
        <v>11924941</v>
      </c>
      <c r="BF77" s="55"/>
      <c r="BG77" s="55"/>
      <c r="BH77" s="55"/>
      <c r="BI77" s="55"/>
      <c r="BJ77" s="55"/>
      <c r="BK77" s="55"/>
      <c r="BL77" s="55"/>
      <c r="BT77" s="44"/>
      <c r="BU77" s="44"/>
      <c r="BV77" s="44"/>
      <c r="BW77" s="44"/>
      <c r="BX77" s="44"/>
      <c r="BY77" s="44"/>
      <c r="BZ77" s="44"/>
    </row>
    <row r="78" spans="1:80" ht="37.5" customHeight="1" x14ac:dyDescent="0.2">
      <c r="A78" s="116"/>
      <c r="B78" s="117"/>
      <c r="C78" s="117"/>
      <c r="D78" s="117"/>
      <c r="E78" s="117"/>
      <c r="F78" s="118"/>
      <c r="G78" s="109" t="s">
        <v>123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60" t="s">
        <v>48</v>
      </c>
      <c r="AA78" s="60"/>
      <c r="AB78" s="60"/>
      <c r="AC78" s="60"/>
      <c r="AD78" s="60"/>
      <c r="AE78" s="78" t="s">
        <v>61</v>
      </c>
      <c r="AF78" s="79"/>
      <c r="AG78" s="79"/>
      <c r="AH78" s="79"/>
      <c r="AI78" s="79"/>
      <c r="AJ78" s="79"/>
      <c r="AK78" s="79"/>
      <c r="AL78" s="79"/>
      <c r="AM78" s="79"/>
      <c r="AN78" s="80"/>
      <c r="AO78" s="55"/>
      <c r="AP78" s="55"/>
      <c r="AQ78" s="55"/>
      <c r="AR78" s="55"/>
      <c r="AS78" s="55"/>
      <c r="AT78" s="55"/>
      <c r="AU78" s="55"/>
      <c r="AV78" s="55"/>
      <c r="AW78" s="55">
        <f>AW48</f>
        <v>385006</v>
      </c>
      <c r="AX78" s="55"/>
      <c r="AY78" s="55"/>
      <c r="AZ78" s="55"/>
      <c r="BA78" s="55"/>
      <c r="BB78" s="55"/>
      <c r="BC78" s="55"/>
      <c r="BD78" s="55"/>
      <c r="BE78" s="55">
        <f>AO78+AW78</f>
        <v>385006</v>
      </c>
      <c r="BF78" s="55"/>
      <c r="BG78" s="55"/>
      <c r="BH78" s="55"/>
      <c r="BI78" s="55"/>
      <c r="BJ78" s="55"/>
      <c r="BK78" s="55"/>
      <c r="BL78" s="55"/>
      <c r="BT78" s="44"/>
      <c r="BU78" s="44"/>
      <c r="BV78" s="44"/>
      <c r="BW78" s="44"/>
      <c r="BX78" s="44"/>
      <c r="BY78" s="44"/>
      <c r="BZ78" s="44"/>
    </row>
    <row r="79" spans="1:80" ht="34.5" customHeight="1" x14ac:dyDescent="0.2">
      <c r="A79" s="116"/>
      <c r="B79" s="117"/>
      <c r="C79" s="117"/>
      <c r="D79" s="117"/>
      <c r="E79" s="117"/>
      <c r="F79" s="118"/>
      <c r="G79" s="109" t="s">
        <v>92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60" t="s">
        <v>48</v>
      </c>
      <c r="AA79" s="60"/>
      <c r="AB79" s="60"/>
      <c r="AC79" s="60"/>
      <c r="AD79" s="60"/>
      <c r="AE79" s="78" t="s">
        <v>61</v>
      </c>
      <c r="AF79" s="79"/>
      <c r="AG79" s="79"/>
      <c r="AH79" s="79"/>
      <c r="AI79" s="79"/>
      <c r="AJ79" s="79"/>
      <c r="AK79" s="79"/>
      <c r="AL79" s="79"/>
      <c r="AM79" s="79"/>
      <c r="AN79" s="80"/>
      <c r="AO79" s="55"/>
      <c r="AP79" s="55"/>
      <c r="AQ79" s="55"/>
      <c r="AR79" s="55"/>
      <c r="AS79" s="55"/>
      <c r="AT79" s="55"/>
      <c r="AU79" s="55"/>
      <c r="AV79" s="55"/>
      <c r="AW79" s="55">
        <f>AW49+AW50</f>
        <v>9203638</v>
      </c>
      <c r="AX79" s="55"/>
      <c r="AY79" s="55"/>
      <c r="AZ79" s="55"/>
      <c r="BA79" s="55"/>
      <c r="BB79" s="55"/>
      <c r="BC79" s="55"/>
      <c r="BD79" s="55"/>
      <c r="BE79" s="55">
        <f>AO79+AW79</f>
        <v>9203638</v>
      </c>
      <c r="BF79" s="55"/>
      <c r="BG79" s="55"/>
      <c r="BH79" s="55"/>
      <c r="BI79" s="55"/>
      <c r="BJ79" s="55"/>
      <c r="BK79" s="55"/>
      <c r="BL79" s="55"/>
      <c r="BT79" s="44"/>
      <c r="BU79" s="44"/>
      <c r="BV79" s="44"/>
      <c r="BW79" s="44"/>
      <c r="BX79" s="44"/>
      <c r="BY79" s="44"/>
      <c r="BZ79" s="44"/>
    </row>
    <row r="80" spans="1:80" ht="51.75" customHeight="1" x14ac:dyDescent="0.2">
      <c r="A80" s="116"/>
      <c r="B80" s="117"/>
      <c r="C80" s="117"/>
      <c r="D80" s="117"/>
      <c r="E80" s="117"/>
      <c r="F80" s="118"/>
      <c r="G80" s="123" t="s">
        <v>77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60" t="s">
        <v>48</v>
      </c>
      <c r="AA80" s="60"/>
      <c r="AB80" s="60"/>
      <c r="AC80" s="60"/>
      <c r="AD80" s="60"/>
      <c r="AE80" s="78" t="s">
        <v>61</v>
      </c>
      <c r="AF80" s="79"/>
      <c r="AG80" s="79"/>
      <c r="AH80" s="79"/>
      <c r="AI80" s="79"/>
      <c r="AJ80" s="79"/>
      <c r="AK80" s="79"/>
      <c r="AL80" s="79"/>
      <c r="AM80" s="79"/>
      <c r="AN80" s="80"/>
      <c r="AO80" s="55"/>
      <c r="AP80" s="55"/>
      <c r="AQ80" s="55"/>
      <c r="AR80" s="55"/>
      <c r="AS80" s="55"/>
      <c r="AT80" s="55"/>
      <c r="AU80" s="55"/>
      <c r="AV80" s="55"/>
      <c r="AW80" s="81">
        <f>AW51+AW52+AW53</f>
        <v>1833807</v>
      </c>
      <c r="AX80" s="82"/>
      <c r="AY80" s="82"/>
      <c r="AZ80" s="82"/>
      <c r="BA80" s="82"/>
      <c r="BB80" s="82"/>
      <c r="BC80" s="82"/>
      <c r="BD80" s="83"/>
      <c r="BE80" s="55">
        <f>AO80+AW80</f>
        <v>1833807</v>
      </c>
      <c r="BF80" s="55"/>
      <c r="BG80" s="55"/>
      <c r="BH80" s="55"/>
      <c r="BI80" s="55"/>
      <c r="BJ80" s="55"/>
      <c r="BK80" s="55"/>
      <c r="BL80" s="55"/>
      <c r="BT80" s="44"/>
      <c r="BU80" s="44"/>
      <c r="BV80" s="44"/>
      <c r="BW80" s="44"/>
      <c r="BX80" s="44"/>
      <c r="BY80" s="44"/>
      <c r="BZ80" s="44"/>
    </row>
    <row r="81" spans="1:78" ht="36.75" customHeight="1" x14ac:dyDescent="0.2">
      <c r="A81" s="116"/>
      <c r="B81" s="117"/>
      <c r="C81" s="117"/>
      <c r="D81" s="117"/>
      <c r="E81" s="117"/>
      <c r="F81" s="118"/>
      <c r="G81" s="109" t="s">
        <v>113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60" t="s">
        <v>48</v>
      </c>
      <c r="AA81" s="60"/>
      <c r="AB81" s="60"/>
      <c r="AC81" s="60"/>
      <c r="AD81" s="60"/>
      <c r="AE81" s="78" t="s">
        <v>61</v>
      </c>
      <c r="AF81" s="79"/>
      <c r="AG81" s="79"/>
      <c r="AH81" s="79"/>
      <c r="AI81" s="79"/>
      <c r="AJ81" s="79"/>
      <c r="AK81" s="79"/>
      <c r="AL81" s="79"/>
      <c r="AM81" s="79"/>
      <c r="AN81" s="80"/>
      <c r="AO81" s="55"/>
      <c r="AP81" s="55"/>
      <c r="AQ81" s="55"/>
      <c r="AR81" s="55"/>
      <c r="AS81" s="55"/>
      <c r="AT81" s="55"/>
      <c r="AU81" s="55"/>
      <c r="AV81" s="55"/>
      <c r="AW81" s="81">
        <f>AW54</f>
        <v>502490</v>
      </c>
      <c r="AX81" s="82"/>
      <c r="AY81" s="82"/>
      <c r="AZ81" s="82"/>
      <c r="BA81" s="82"/>
      <c r="BB81" s="82"/>
      <c r="BC81" s="82"/>
      <c r="BD81" s="83"/>
      <c r="BE81" s="55">
        <f>AO81+AW81</f>
        <v>502490</v>
      </c>
      <c r="BF81" s="55"/>
      <c r="BG81" s="55"/>
      <c r="BH81" s="55"/>
      <c r="BI81" s="55"/>
      <c r="BJ81" s="55"/>
      <c r="BK81" s="55"/>
      <c r="BL81" s="55"/>
      <c r="BT81" s="44"/>
      <c r="BU81" s="44"/>
      <c r="BV81" s="44"/>
      <c r="BW81" s="44"/>
      <c r="BX81" s="44"/>
      <c r="BY81" s="44"/>
      <c r="BZ81" s="44"/>
    </row>
    <row r="82" spans="1:78" ht="21" customHeight="1" x14ac:dyDescent="0.2">
      <c r="A82" s="116"/>
      <c r="B82" s="117"/>
      <c r="C82" s="117"/>
      <c r="D82" s="117"/>
      <c r="E82" s="117"/>
      <c r="F82" s="118"/>
      <c r="G82" s="176" t="s">
        <v>66</v>
      </c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8"/>
      <c r="Z82" s="78"/>
      <c r="AA82" s="79"/>
      <c r="AB82" s="79"/>
      <c r="AC82" s="79"/>
      <c r="AD82" s="80"/>
      <c r="AE82" s="78"/>
      <c r="AF82" s="79"/>
      <c r="AG82" s="79"/>
      <c r="AH82" s="79"/>
      <c r="AI82" s="79"/>
      <c r="AJ82" s="79"/>
      <c r="AK82" s="79"/>
      <c r="AL82" s="79"/>
      <c r="AM82" s="79"/>
      <c r="AN82" s="80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T82" s="44"/>
      <c r="BU82" s="44"/>
      <c r="BV82" s="44"/>
      <c r="BW82" s="44"/>
      <c r="BX82" s="44"/>
      <c r="BY82" s="44"/>
      <c r="BZ82" s="44"/>
    </row>
    <row r="83" spans="1:78" ht="34.5" customHeight="1" x14ac:dyDescent="0.2">
      <c r="A83" s="113"/>
      <c r="B83" s="114"/>
      <c r="C83" s="114"/>
      <c r="D83" s="114"/>
      <c r="E83" s="114"/>
      <c r="F83" s="115"/>
      <c r="G83" s="61" t="s">
        <v>103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0" t="s">
        <v>62</v>
      </c>
      <c r="AA83" s="60"/>
      <c r="AB83" s="60"/>
      <c r="AC83" s="60"/>
      <c r="AD83" s="60"/>
      <c r="AE83" s="78" t="s">
        <v>102</v>
      </c>
      <c r="AF83" s="79"/>
      <c r="AG83" s="79"/>
      <c r="AH83" s="79"/>
      <c r="AI83" s="79"/>
      <c r="AJ83" s="79"/>
      <c r="AK83" s="79"/>
      <c r="AL83" s="79"/>
      <c r="AM83" s="79"/>
      <c r="AN83" s="80"/>
      <c r="AO83" s="104"/>
      <c r="AP83" s="104"/>
      <c r="AQ83" s="104"/>
      <c r="AR83" s="104"/>
      <c r="AS83" s="104"/>
      <c r="AT83" s="104"/>
      <c r="AU83" s="104"/>
      <c r="AV83" s="104"/>
      <c r="AW83" s="112">
        <f>1</f>
        <v>1</v>
      </c>
      <c r="AX83" s="112"/>
      <c r="AY83" s="112"/>
      <c r="AZ83" s="112"/>
      <c r="BA83" s="112"/>
      <c r="BB83" s="112"/>
      <c r="BC83" s="112"/>
      <c r="BD83" s="112"/>
      <c r="BE83" s="112">
        <f>AW83</f>
        <v>1</v>
      </c>
      <c r="BF83" s="112"/>
      <c r="BG83" s="112"/>
      <c r="BH83" s="112"/>
      <c r="BI83" s="112"/>
      <c r="BJ83" s="112"/>
      <c r="BK83" s="112"/>
      <c r="BL83" s="112"/>
      <c r="BT83" s="44"/>
      <c r="BU83" s="44"/>
      <c r="BV83" s="44"/>
      <c r="BW83" s="44"/>
      <c r="BX83" s="44"/>
      <c r="BY83" s="44"/>
      <c r="BZ83" s="44"/>
    </row>
    <row r="84" spans="1:78" ht="33.75" customHeight="1" x14ac:dyDescent="0.2">
      <c r="A84" s="113"/>
      <c r="B84" s="114"/>
      <c r="C84" s="114"/>
      <c r="D84" s="114"/>
      <c r="E84" s="114"/>
      <c r="F84" s="115"/>
      <c r="G84" s="61" t="s">
        <v>107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0" t="s">
        <v>62</v>
      </c>
      <c r="AA84" s="60"/>
      <c r="AB84" s="60"/>
      <c r="AC84" s="60"/>
      <c r="AD84" s="60"/>
      <c r="AE84" s="78" t="s">
        <v>106</v>
      </c>
      <c r="AF84" s="79"/>
      <c r="AG84" s="79"/>
      <c r="AH84" s="79"/>
      <c r="AI84" s="79"/>
      <c r="AJ84" s="79"/>
      <c r="AK84" s="79"/>
      <c r="AL84" s="79"/>
      <c r="AM84" s="79"/>
      <c r="AN84" s="80"/>
      <c r="AO84" s="104"/>
      <c r="AP84" s="104"/>
      <c r="AQ84" s="104"/>
      <c r="AR84" s="104"/>
      <c r="AS84" s="104"/>
      <c r="AT84" s="104"/>
      <c r="AU84" s="104"/>
      <c r="AV84" s="104"/>
      <c r="AW84" s="112">
        <v>2</v>
      </c>
      <c r="AX84" s="112"/>
      <c r="AY84" s="112"/>
      <c r="AZ84" s="112"/>
      <c r="BA84" s="112"/>
      <c r="BB84" s="112"/>
      <c r="BC84" s="112"/>
      <c r="BD84" s="112"/>
      <c r="BE84" s="112">
        <f>AW84</f>
        <v>2</v>
      </c>
      <c r="BF84" s="112"/>
      <c r="BG84" s="112"/>
      <c r="BH84" s="112"/>
      <c r="BI84" s="112"/>
      <c r="BJ84" s="112"/>
      <c r="BK84" s="112"/>
      <c r="BL84" s="112"/>
      <c r="BT84" s="44"/>
      <c r="BU84" s="44"/>
      <c r="BV84" s="44"/>
      <c r="BW84" s="44"/>
      <c r="BX84" s="44"/>
      <c r="BY84" s="44"/>
      <c r="BZ84" s="44"/>
    </row>
    <row r="85" spans="1:78" ht="51" customHeight="1" x14ac:dyDescent="0.2">
      <c r="A85" s="113"/>
      <c r="B85" s="114"/>
      <c r="C85" s="114"/>
      <c r="D85" s="114"/>
      <c r="E85" s="114"/>
      <c r="F85" s="115"/>
      <c r="G85" s="61" t="s">
        <v>79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0" t="s">
        <v>62</v>
      </c>
      <c r="AA85" s="60"/>
      <c r="AB85" s="60"/>
      <c r="AC85" s="60"/>
      <c r="AD85" s="60"/>
      <c r="AE85" s="78" t="s">
        <v>78</v>
      </c>
      <c r="AF85" s="79"/>
      <c r="AG85" s="79"/>
      <c r="AH85" s="79"/>
      <c r="AI85" s="79"/>
      <c r="AJ85" s="79"/>
      <c r="AK85" s="79"/>
      <c r="AL85" s="79"/>
      <c r="AM85" s="79"/>
      <c r="AN85" s="80"/>
      <c r="AO85" s="104"/>
      <c r="AP85" s="104"/>
      <c r="AQ85" s="104"/>
      <c r="AR85" s="104"/>
      <c r="AS85" s="104"/>
      <c r="AT85" s="104"/>
      <c r="AU85" s="104"/>
      <c r="AV85" s="104"/>
      <c r="AW85" s="174">
        <v>3</v>
      </c>
      <c r="AX85" s="174"/>
      <c r="AY85" s="174"/>
      <c r="AZ85" s="174"/>
      <c r="BA85" s="174"/>
      <c r="BB85" s="174"/>
      <c r="BC85" s="174"/>
      <c r="BD85" s="174"/>
      <c r="BE85" s="112">
        <f>AW85</f>
        <v>3</v>
      </c>
      <c r="BF85" s="112"/>
      <c r="BG85" s="112"/>
      <c r="BH85" s="112"/>
      <c r="BI85" s="112"/>
      <c r="BJ85" s="112"/>
      <c r="BK85" s="112"/>
      <c r="BL85" s="112"/>
      <c r="BT85" s="44"/>
      <c r="BU85" s="44"/>
      <c r="BV85" s="44"/>
      <c r="BW85" s="44"/>
      <c r="BX85" s="44"/>
      <c r="BY85" s="44"/>
      <c r="BZ85" s="44"/>
    </row>
    <row r="86" spans="1:78" ht="34.5" customHeight="1" x14ac:dyDescent="0.2">
      <c r="A86" s="113"/>
      <c r="B86" s="114"/>
      <c r="C86" s="114"/>
      <c r="D86" s="114"/>
      <c r="E86" s="114"/>
      <c r="F86" s="115"/>
      <c r="G86" s="61" t="s">
        <v>112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3"/>
      <c r="Z86" s="60" t="s">
        <v>62</v>
      </c>
      <c r="AA86" s="60"/>
      <c r="AB86" s="60"/>
      <c r="AC86" s="60"/>
      <c r="AD86" s="60"/>
      <c r="AE86" s="68" t="s">
        <v>124</v>
      </c>
      <c r="AF86" s="69"/>
      <c r="AG86" s="69"/>
      <c r="AH86" s="69"/>
      <c r="AI86" s="69"/>
      <c r="AJ86" s="69"/>
      <c r="AK86" s="69"/>
      <c r="AL86" s="69"/>
      <c r="AM86" s="69"/>
      <c r="AN86" s="70"/>
      <c r="AO86" s="104"/>
      <c r="AP86" s="104"/>
      <c r="AQ86" s="104"/>
      <c r="AR86" s="104"/>
      <c r="AS86" s="104"/>
      <c r="AT86" s="104"/>
      <c r="AU86" s="104"/>
      <c r="AV86" s="104"/>
      <c r="AW86" s="126">
        <v>1</v>
      </c>
      <c r="AX86" s="127"/>
      <c r="AY86" s="127"/>
      <c r="AZ86" s="127"/>
      <c r="BA86" s="127"/>
      <c r="BB86" s="127"/>
      <c r="BC86" s="127"/>
      <c r="BD86" s="128"/>
      <c r="BE86" s="112">
        <f>AW86</f>
        <v>1</v>
      </c>
      <c r="BF86" s="112"/>
      <c r="BG86" s="112"/>
      <c r="BH86" s="112"/>
      <c r="BI86" s="112"/>
      <c r="BJ86" s="112"/>
      <c r="BK86" s="112"/>
      <c r="BL86" s="112"/>
      <c r="BT86" s="44"/>
      <c r="BU86" s="44"/>
      <c r="BV86" s="44"/>
      <c r="BW86" s="44"/>
      <c r="BX86" s="44"/>
      <c r="BY86" s="44"/>
      <c r="BZ86" s="44"/>
    </row>
    <row r="87" spans="1:78" ht="18.95" customHeight="1" x14ac:dyDescent="0.2">
      <c r="A87" s="113"/>
      <c r="B87" s="114"/>
      <c r="C87" s="114"/>
      <c r="D87" s="114"/>
      <c r="E87" s="114"/>
      <c r="F87" s="115"/>
      <c r="G87" s="120" t="s">
        <v>60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78"/>
      <c r="AA87" s="79"/>
      <c r="AB87" s="79"/>
      <c r="AC87" s="79"/>
      <c r="AD87" s="80"/>
      <c r="AE87" s="78"/>
      <c r="AF87" s="79"/>
      <c r="AG87" s="79"/>
      <c r="AH87" s="79"/>
      <c r="AI87" s="79"/>
      <c r="AJ87" s="79"/>
      <c r="AK87" s="79"/>
      <c r="AL87" s="79"/>
      <c r="AM87" s="79"/>
      <c r="AN87" s="80"/>
      <c r="AO87" s="104"/>
      <c r="AP87" s="104"/>
      <c r="AQ87" s="104"/>
      <c r="AR87" s="104"/>
      <c r="AS87" s="104"/>
      <c r="AT87" s="104"/>
      <c r="AU87" s="104"/>
      <c r="AV87" s="104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T87" s="44"/>
      <c r="BU87" s="44"/>
      <c r="BV87" s="44"/>
      <c r="BW87" s="44"/>
      <c r="BX87" s="44"/>
      <c r="BY87" s="44"/>
      <c r="BZ87" s="44"/>
    </row>
    <row r="88" spans="1:78" ht="36.75" customHeight="1" x14ac:dyDescent="0.2">
      <c r="A88" s="113"/>
      <c r="B88" s="114"/>
      <c r="C88" s="114"/>
      <c r="D88" s="114"/>
      <c r="E88" s="114"/>
      <c r="F88" s="115"/>
      <c r="G88" s="57" t="s">
        <v>104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9"/>
      <c r="Z88" s="60" t="s">
        <v>48</v>
      </c>
      <c r="AA88" s="60"/>
      <c r="AB88" s="60"/>
      <c r="AC88" s="60"/>
      <c r="AD88" s="60"/>
      <c r="AE88" s="78" t="s">
        <v>58</v>
      </c>
      <c r="AF88" s="79"/>
      <c r="AG88" s="79"/>
      <c r="AH88" s="79"/>
      <c r="AI88" s="79"/>
      <c r="AJ88" s="79"/>
      <c r="AK88" s="79"/>
      <c r="AL88" s="79"/>
      <c r="AM88" s="79"/>
      <c r="AN88" s="80"/>
      <c r="AO88" s="104"/>
      <c r="AP88" s="104"/>
      <c r="AQ88" s="104"/>
      <c r="AR88" s="104"/>
      <c r="AS88" s="104"/>
      <c r="AT88" s="104"/>
      <c r="AU88" s="104"/>
      <c r="AV88" s="104"/>
      <c r="AW88" s="55">
        <f>AW78/AW83</f>
        <v>385006</v>
      </c>
      <c r="AX88" s="55"/>
      <c r="AY88" s="55"/>
      <c r="AZ88" s="55"/>
      <c r="BA88" s="55"/>
      <c r="BB88" s="55"/>
      <c r="BC88" s="55"/>
      <c r="BD88" s="55"/>
      <c r="BE88" s="55">
        <f>AW88</f>
        <v>385006</v>
      </c>
      <c r="BF88" s="55"/>
      <c r="BG88" s="55"/>
      <c r="BH88" s="55"/>
      <c r="BI88" s="55"/>
      <c r="BJ88" s="55"/>
      <c r="BK88" s="55"/>
      <c r="BL88" s="55"/>
      <c r="BT88" s="44"/>
      <c r="BU88" s="44"/>
      <c r="BV88" s="44"/>
      <c r="BW88" s="44"/>
      <c r="BX88" s="44"/>
      <c r="BY88" s="44"/>
      <c r="BZ88" s="44"/>
    </row>
    <row r="89" spans="1:78" ht="35.25" customHeight="1" x14ac:dyDescent="0.2">
      <c r="A89" s="113"/>
      <c r="B89" s="114"/>
      <c r="C89" s="114"/>
      <c r="D89" s="114"/>
      <c r="E89" s="114"/>
      <c r="F89" s="115"/>
      <c r="G89" s="57" t="s">
        <v>105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60" t="s">
        <v>48</v>
      </c>
      <c r="AA89" s="60"/>
      <c r="AB89" s="60"/>
      <c r="AC89" s="60"/>
      <c r="AD89" s="60"/>
      <c r="AE89" s="78" t="s">
        <v>58</v>
      </c>
      <c r="AF89" s="79"/>
      <c r="AG89" s="79"/>
      <c r="AH89" s="79"/>
      <c r="AI89" s="79"/>
      <c r="AJ89" s="79"/>
      <c r="AK89" s="79"/>
      <c r="AL89" s="79"/>
      <c r="AM89" s="79"/>
      <c r="AN89" s="80"/>
      <c r="AO89" s="104"/>
      <c r="AP89" s="104"/>
      <c r="AQ89" s="104"/>
      <c r="AR89" s="104"/>
      <c r="AS89" s="104"/>
      <c r="AT89" s="104"/>
      <c r="AU89" s="104"/>
      <c r="AV89" s="104"/>
      <c r="AW89" s="55">
        <f>AW79/AW84</f>
        <v>4601819</v>
      </c>
      <c r="AX89" s="55"/>
      <c r="AY89" s="55"/>
      <c r="AZ89" s="55"/>
      <c r="BA89" s="55"/>
      <c r="BB89" s="55"/>
      <c r="BC89" s="55"/>
      <c r="BD89" s="55"/>
      <c r="BE89" s="55">
        <f>AW89</f>
        <v>4601819</v>
      </c>
      <c r="BF89" s="55"/>
      <c r="BG89" s="55"/>
      <c r="BH89" s="55"/>
      <c r="BI89" s="55"/>
      <c r="BJ89" s="55"/>
      <c r="BK89" s="55"/>
      <c r="BL89" s="55"/>
      <c r="BT89" s="44"/>
      <c r="BU89" s="44"/>
      <c r="BV89" s="44"/>
      <c r="BW89" s="44"/>
      <c r="BX89" s="44"/>
      <c r="BY89" s="44"/>
      <c r="BZ89" s="44"/>
    </row>
    <row r="90" spans="1:78" ht="51.75" customHeight="1" x14ac:dyDescent="0.2">
      <c r="A90" s="113"/>
      <c r="B90" s="114"/>
      <c r="C90" s="114"/>
      <c r="D90" s="114"/>
      <c r="E90" s="114"/>
      <c r="F90" s="115"/>
      <c r="G90" s="57" t="s">
        <v>80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60" t="s">
        <v>48</v>
      </c>
      <c r="AA90" s="60"/>
      <c r="AB90" s="60"/>
      <c r="AC90" s="60"/>
      <c r="AD90" s="60"/>
      <c r="AE90" s="78" t="s">
        <v>58</v>
      </c>
      <c r="AF90" s="79"/>
      <c r="AG90" s="79"/>
      <c r="AH90" s="79"/>
      <c r="AI90" s="79"/>
      <c r="AJ90" s="79"/>
      <c r="AK90" s="79"/>
      <c r="AL90" s="79"/>
      <c r="AM90" s="79"/>
      <c r="AN90" s="80"/>
      <c r="AO90" s="104"/>
      <c r="AP90" s="104"/>
      <c r="AQ90" s="104"/>
      <c r="AR90" s="104"/>
      <c r="AS90" s="104"/>
      <c r="AT90" s="104"/>
      <c r="AU90" s="104"/>
      <c r="AV90" s="104"/>
      <c r="AW90" s="81">
        <f>AW80/AW85</f>
        <v>611269</v>
      </c>
      <c r="AX90" s="82"/>
      <c r="AY90" s="82"/>
      <c r="AZ90" s="82"/>
      <c r="BA90" s="82"/>
      <c r="BB90" s="82"/>
      <c r="BC90" s="82"/>
      <c r="BD90" s="83"/>
      <c r="BE90" s="55">
        <f>AW90</f>
        <v>611269</v>
      </c>
      <c r="BF90" s="55"/>
      <c r="BG90" s="55"/>
      <c r="BH90" s="55"/>
      <c r="BI90" s="55"/>
      <c r="BJ90" s="55"/>
      <c r="BK90" s="55"/>
      <c r="BL90" s="55"/>
      <c r="BT90" s="44"/>
      <c r="BU90" s="44"/>
      <c r="BV90" s="44"/>
      <c r="BW90" s="44"/>
      <c r="BX90" s="44"/>
      <c r="BY90" s="44"/>
      <c r="BZ90" s="44"/>
    </row>
    <row r="91" spans="1:78" ht="34.5" customHeight="1" x14ac:dyDescent="0.2">
      <c r="A91" s="113"/>
      <c r="B91" s="114"/>
      <c r="C91" s="114"/>
      <c r="D91" s="114"/>
      <c r="E91" s="114"/>
      <c r="F91" s="115"/>
      <c r="G91" s="57" t="s">
        <v>114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60" t="s">
        <v>48</v>
      </c>
      <c r="AA91" s="60"/>
      <c r="AB91" s="60"/>
      <c r="AC91" s="60"/>
      <c r="AD91" s="60"/>
      <c r="AE91" s="78" t="s">
        <v>58</v>
      </c>
      <c r="AF91" s="79"/>
      <c r="AG91" s="79"/>
      <c r="AH91" s="79"/>
      <c r="AI91" s="79"/>
      <c r="AJ91" s="79"/>
      <c r="AK91" s="79"/>
      <c r="AL91" s="79"/>
      <c r="AM91" s="79"/>
      <c r="AN91" s="80"/>
      <c r="AO91" s="104"/>
      <c r="AP91" s="104"/>
      <c r="AQ91" s="104"/>
      <c r="AR91" s="104"/>
      <c r="AS91" s="104"/>
      <c r="AT91" s="104"/>
      <c r="AU91" s="104"/>
      <c r="AV91" s="104"/>
      <c r="AW91" s="81">
        <f>AW81/AW86</f>
        <v>502490</v>
      </c>
      <c r="AX91" s="82"/>
      <c r="AY91" s="82"/>
      <c r="AZ91" s="82"/>
      <c r="BA91" s="82"/>
      <c r="BB91" s="82"/>
      <c r="BC91" s="82"/>
      <c r="BD91" s="83"/>
      <c r="BE91" s="55">
        <f>AW91</f>
        <v>502490</v>
      </c>
      <c r="BF91" s="55"/>
      <c r="BG91" s="55"/>
      <c r="BH91" s="55"/>
      <c r="BI91" s="55"/>
      <c r="BJ91" s="55"/>
      <c r="BK91" s="55"/>
      <c r="BL91" s="55"/>
      <c r="BT91" s="44"/>
      <c r="BU91" s="44"/>
      <c r="BV91" s="44"/>
      <c r="BW91" s="44"/>
      <c r="BX91" s="44"/>
      <c r="BY91" s="44"/>
      <c r="BZ91" s="44"/>
    </row>
    <row r="92" spans="1:78" ht="18.95" customHeight="1" x14ac:dyDescent="0.2">
      <c r="A92" s="186"/>
      <c r="B92" s="187"/>
      <c r="C92" s="187"/>
      <c r="D92" s="187"/>
      <c r="E92" s="187"/>
      <c r="F92" s="188"/>
      <c r="G92" s="175" t="s">
        <v>49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104"/>
      <c r="AP92" s="104"/>
      <c r="AQ92" s="104"/>
      <c r="AR92" s="104"/>
      <c r="AS92" s="104"/>
      <c r="AT92" s="104"/>
      <c r="AU92" s="104"/>
      <c r="AV92" s="104"/>
      <c r="AW92" s="183"/>
      <c r="AX92" s="184"/>
      <c r="AY92" s="184"/>
      <c r="AZ92" s="184"/>
      <c r="BA92" s="184"/>
      <c r="BB92" s="184"/>
      <c r="BC92" s="184"/>
      <c r="BD92" s="184"/>
      <c r="BE92" s="55"/>
      <c r="BF92" s="55"/>
      <c r="BG92" s="55"/>
      <c r="BH92" s="55"/>
      <c r="BI92" s="55"/>
      <c r="BJ92" s="55"/>
      <c r="BK92" s="55"/>
      <c r="BL92" s="55"/>
      <c r="BT92" s="44"/>
      <c r="BU92" s="44"/>
      <c r="BV92" s="44"/>
      <c r="BW92" s="44"/>
      <c r="BX92" s="44"/>
      <c r="BY92" s="44"/>
      <c r="BZ92" s="44"/>
    </row>
    <row r="93" spans="1:78" ht="36" customHeight="1" x14ac:dyDescent="0.2">
      <c r="A93" s="146"/>
      <c r="B93" s="146"/>
      <c r="C93" s="146"/>
      <c r="D93" s="146"/>
      <c r="E93" s="146"/>
      <c r="F93" s="146"/>
      <c r="G93" s="119" t="s">
        <v>57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60" t="s">
        <v>50</v>
      </c>
      <c r="AA93" s="60"/>
      <c r="AB93" s="60"/>
      <c r="AC93" s="60"/>
      <c r="AD93" s="60"/>
      <c r="AE93" s="78" t="s">
        <v>58</v>
      </c>
      <c r="AF93" s="79"/>
      <c r="AG93" s="79"/>
      <c r="AH93" s="79"/>
      <c r="AI93" s="79"/>
      <c r="AJ93" s="79"/>
      <c r="AK93" s="79"/>
      <c r="AL93" s="79"/>
      <c r="AM93" s="79"/>
      <c r="AN93" s="80"/>
      <c r="AO93" s="104"/>
      <c r="AP93" s="104"/>
      <c r="AQ93" s="104"/>
      <c r="AR93" s="104"/>
      <c r="AS93" s="104"/>
      <c r="AT93" s="104"/>
      <c r="AU93" s="104"/>
      <c r="AV93" s="104"/>
      <c r="AW93" s="71">
        <f>(AW77)/583763230.25*100</f>
        <v>2.0427701475636066</v>
      </c>
      <c r="AX93" s="71" t="e">
        <f>#REF!/581556896.25*100</f>
        <v>#REF!</v>
      </c>
      <c r="AY93" s="71" t="e">
        <f>#REF!/581556896.25*100</f>
        <v>#REF!</v>
      </c>
      <c r="AZ93" s="71" t="e">
        <f>#REF!/581556896.25*100</f>
        <v>#REF!</v>
      </c>
      <c r="BA93" s="71" t="e">
        <f>#REF!/581556896.25*100</f>
        <v>#REF!</v>
      </c>
      <c r="BB93" s="71" t="e">
        <f>#REF!/581556896.25*100</f>
        <v>#REF!</v>
      </c>
      <c r="BC93" s="71" t="e">
        <f>#REF!/581556896.25*100</f>
        <v>#REF!</v>
      </c>
      <c r="BD93" s="71" t="e">
        <f>#REF!/581556896.25*100</f>
        <v>#REF!</v>
      </c>
      <c r="BE93" s="55">
        <f>AW93</f>
        <v>2.0427701475636066</v>
      </c>
      <c r="BF93" s="55"/>
      <c r="BG93" s="55"/>
      <c r="BH93" s="55"/>
      <c r="BI93" s="55"/>
      <c r="BJ93" s="55"/>
      <c r="BK93" s="55"/>
      <c r="BL93" s="55"/>
      <c r="BT93" s="44" t="e">
        <f>#REF!/581556896.25*100</f>
        <v>#REF!</v>
      </c>
      <c r="BU93" s="44"/>
      <c r="BV93" s="44"/>
      <c r="BW93" s="44"/>
      <c r="BX93" s="44"/>
      <c r="BY93" s="44"/>
      <c r="BZ93" s="44"/>
    </row>
    <row r="94" spans="1:78" ht="18.95" customHeight="1" x14ac:dyDescent="0.2">
      <c r="A94" s="56"/>
      <c r="B94" s="56"/>
      <c r="C94" s="56"/>
      <c r="D94" s="56"/>
      <c r="E94" s="56"/>
      <c r="F94" s="56"/>
      <c r="G94" s="72" t="s">
        <v>95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67"/>
      <c r="BF94" s="67"/>
      <c r="BG94" s="67"/>
      <c r="BH94" s="67"/>
      <c r="BI94" s="67"/>
      <c r="BJ94" s="67"/>
      <c r="BK94" s="67"/>
      <c r="BL94" s="67"/>
      <c r="BT94" s="44"/>
      <c r="BU94" s="44"/>
      <c r="BV94" s="44"/>
      <c r="BW94" s="44"/>
      <c r="BX94" s="44"/>
      <c r="BY94" s="44"/>
      <c r="BZ94" s="44"/>
    </row>
    <row r="95" spans="1:78" ht="18.95" customHeight="1" x14ac:dyDescent="0.2">
      <c r="A95" s="56"/>
      <c r="B95" s="56"/>
      <c r="C95" s="56"/>
      <c r="D95" s="56"/>
      <c r="E95" s="56"/>
      <c r="F95" s="56"/>
      <c r="G95" s="66" t="s">
        <v>47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55"/>
      <c r="AP95" s="55"/>
      <c r="AQ95" s="55"/>
      <c r="AR95" s="55"/>
      <c r="AS95" s="55"/>
      <c r="AT95" s="55"/>
      <c r="AU95" s="55"/>
      <c r="AV95" s="55"/>
      <c r="AW95" s="71"/>
      <c r="AX95" s="71"/>
      <c r="AY95" s="71"/>
      <c r="AZ95" s="71"/>
      <c r="BA95" s="71"/>
      <c r="BB95" s="71"/>
      <c r="BC95" s="71"/>
      <c r="BD95" s="71"/>
      <c r="BE95" s="67"/>
      <c r="BF95" s="67"/>
      <c r="BG95" s="67"/>
      <c r="BH95" s="67"/>
      <c r="BI95" s="67"/>
      <c r="BJ95" s="67"/>
      <c r="BK95" s="67"/>
      <c r="BL95" s="67"/>
      <c r="BT95" s="44"/>
      <c r="BU95" s="44"/>
      <c r="BV95" s="44"/>
      <c r="BW95" s="44"/>
      <c r="BX95" s="44"/>
      <c r="BY95" s="44"/>
      <c r="BZ95" s="44"/>
    </row>
    <row r="96" spans="1:78" ht="18.95" customHeight="1" x14ac:dyDescent="0.2">
      <c r="A96" s="56"/>
      <c r="B96" s="56"/>
      <c r="C96" s="56"/>
      <c r="D96" s="56"/>
      <c r="E96" s="56"/>
      <c r="F96" s="56"/>
      <c r="G96" s="119" t="s">
        <v>64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60" t="s">
        <v>48</v>
      </c>
      <c r="AA96" s="60"/>
      <c r="AB96" s="60"/>
      <c r="AC96" s="60"/>
      <c r="AD96" s="60"/>
      <c r="AE96" s="60" t="s">
        <v>61</v>
      </c>
      <c r="AF96" s="60"/>
      <c r="AG96" s="60"/>
      <c r="AH96" s="60"/>
      <c r="AI96" s="60"/>
      <c r="AJ96" s="60"/>
      <c r="AK96" s="60"/>
      <c r="AL96" s="60"/>
      <c r="AM96" s="60"/>
      <c r="AN96" s="60"/>
      <c r="AO96" s="55"/>
      <c r="AP96" s="55"/>
      <c r="AQ96" s="55"/>
      <c r="AR96" s="55"/>
      <c r="AS96" s="55"/>
      <c r="AT96" s="55"/>
      <c r="AU96" s="55"/>
      <c r="AV96" s="55"/>
      <c r="AW96" s="71">
        <f>SUM(AW97:BD97)</f>
        <v>50400</v>
      </c>
      <c r="AX96" s="71"/>
      <c r="AY96" s="71"/>
      <c r="AZ96" s="71"/>
      <c r="BA96" s="71"/>
      <c r="BB96" s="71"/>
      <c r="BC96" s="71"/>
      <c r="BD96" s="71"/>
      <c r="BE96" s="55">
        <f>AW96</f>
        <v>50400</v>
      </c>
      <c r="BF96" s="55"/>
      <c r="BG96" s="55"/>
      <c r="BH96" s="55"/>
      <c r="BI96" s="55"/>
      <c r="BJ96" s="55"/>
      <c r="BK96" s="55"/>
      <c r="BL96" s="55"/>
      <c r="BT96" s="44"/>
      <c r="BU96" s="44"/>
      <c r="BV96" s="44"/>
      <c r="BW96" s="44"/>
      <c r="BX96" s="44"/>
      <c r="BY96" s="44"/>
      <c r="BZ96" s="44"/>
    </row>
    <row r="97" spans="1:78" ht="35.25" customHeight="1" x14ac:dyDescent="0.2">
      <c r="A97" s="56"/>
      <c r="B97" s="56"/>
      <c r="C97" s="56"/>
      <c r="D97" s="56"/>
      <c r="E97" s="56"/>
      <c r="F97" s="56"/>
      <c r="G97" s="73" t="s">
        <v>93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60" t="s">
        <v>67</v>
      </c>
      <c r="AA97" s="60"/>
      <c r="AB97" s="60"/>
      <c r="AC97" s="60"/>
      <c r="AD97" s="60"/>
      <c r="AE97" s="60" t="s">
        <v>61</v>
      </c>
      <c r="AF97" s="60"/>
      <c r="AG97" s="60"/>
      <c r="AH97" s="60"/>
      <c r="AI97" s="60"/>
      <c r="AJ97" s="60"/>
      <c r="AK97" s="60"/>
      <c r="AL97" s="60"/>
      <c r="AM97" s="60"/>
      <c r="AN97" s="60"/>
      <c r="AO97" s="55"/>
      <c r="AP97" s="55"/>
      <c r="AQ97" s="55"/>
      <c r="AR97" s="55"/>
      <c r="AS97" s="55"/>
      <c r="AT97" s="55"/>
      <c r="AU97" s="55"/>
      <c r="AV97" s="55"/>
      <c r="AW97" s="71">
        <f>AW56</f>
        <v>50400</v>
      </c>
      <c r="AX97" s="71"/>
      <c r="AY97" s="71"/>
      <c r="AZ97" s="71"/>
      <c r="BA97" s="71"/>
      <c r="BB97" s="71"/>
      <c r="BC97" s="71"/>
      <c r="BD97" s="71"/>
      <c r="BE97" s="55">
        <f>AW97</f>
        <v>50400</v>
      </c>
      <c r="BF97" s="55"/>
      <c r="BG97" s="55"/>
      <c r="BH97" s="55"/>
      <c r="BI97" s="55"/>
      <c r="BJ97" s="55"/>
      <c r="BK97" s="55"/>
      <c r="BL97" s="55"/>
      <c r="BT97" s="44"/>
      <c r="BU97" s="44"/>
      <c r="BV97" s="44"/>
      <c r="BW97" s="44"/>
      <c r="BX97" s="44"/>
      <c r="BY97" s="44"/>
      <c r="BZ97" s="44"/>
    </row>
    <row r="98" spans="1:78" ht="18.95" customHeight="1" x14ac:dyDescent="0.2">
      <c r="A98" s="56"/>
      <c r="B98" s="56"/>
      <c r="C98" s="56"/>
      <c r="D98" s="56"/>
      <c r="E98" s="56"/>
      <c r="F98" s="56"/>
      <c r="G98" s="74" t="s">
        <v>66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55"/>
      <c r="AP98" s="55"/>
      <c r="AQ98" s="55"/>
      <c r="AR98" s="55"/>
      <c r="AS98" s="55"/>
      <c r="AT98" s="55"/>
      <c r="AU98" s="55"/>
      <c r="AV98" s="55"/>
      <c r="AW98" s="71"/>
      <c r="AX98" s="71"/>
      <c r="AY98" s="71"/>
      <c r="AZ98" s="71"/>
      <c r="BA98" s="71"/>
      <c r="BB98" s="71"/>
      <c r="BC98" s="71"/>
      <c r="BD98" s="71"/>
      <c r="BE98" s="67"/>
      <c r="BF98" s="67"/>
      <c r="BG98" s="67"/>
      <c r="BH98" s="67"/>
      <c r="BI98" s="67"/>
      <c r="BJ98" s="67"/>
      <c r="BK98" s="67"/>
      <c r="BL98" s="67"/>
      <c r="BT98" s="44"/>
      <c r="BU98" s="44"/>
      <c r="BV98" s="44"/>
      <c r="BW98" s="44"/>
      <c r="BX98" s="44"/>
      <c r="BY98" s="44"/>
      <c r="BZ98" s="44"/>
    </row>
    <row r="99" spans="1:78" ht="35.25" customHeight="1" x14ac:dyDescent="0.2">
      <c r="A99" s="56"/>
      <c r="B99" s="56"/>
      <c r="C99" s="56"/>
      <c r="D99" s="56"/>
      <c r="E99" s="56"/>
      <c r="F99" s="56"/>
      <c r="G99" s="189" t="s">
        <v>108</v>
      </c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60" t="s">
        <v>62</v>
      </c>
      <c r="AA99" s="60"/>
      <c r="AB99" s="60"/>
      <c r="AC99" s="60"/>
      <c r="AD99" s="60"/>
      <c r="AE99" s="60" t="s">
        <v>78</v>
      </c>
      <c r="AF99" s="60"/>
      <c r="AG99" s="60"/>
      <c r="AH99" s="60"/>
      <c r="AI99" s="60"/>
      <c r="AJ99" s="60"/>
      <c r="AK99" s="60"/>
      <c r="AL99" s="60"/>
      <c r="AM99" s="60"/>
      <c r="AN99" s="60"/>
      <c r="AO99" s="55"/>
      <c r="AP99" s="55"/>
      <c r="AQ99" s="55"/>
      <c r="AR99" s="55"/>
      <c r="AS99" s="55"/>
      <c r="AT99" s="55"/>
      <c r="AU99" s="55"/>
      <c r="AV99" s="55"/>
      <c r="AW99" s="174">
        <v>1</v>
      </c>
      <c r="AX99" s="174"/>
      <c r="AY99" s="174"/>
      <c r="AZ99" s="174"/>
      <c r="BA99" s="174"/>
      <c r="BB99" s="174"/>
      <c r="BC99" s="174"/>
      <c r="BD99" s="174"/>
      <c r="BE99" s="112">
        <f>AW99</f>
        <v>1</v>
      </c>
      <c r="BF99" s="112"/>
      <c r="BG99" s="112"/>
      <c r="BH99" s="112"/>
      <c r="BI99" s="112"/>
      <c r="BJ99" s="112"/>
      <c r="BK99" s="112"/>
      <c r="BL99" s="112"/>
      <c r="BT99" s="44"/>
      <c r="BU99" s="44"/>
      <c r="BV99" s="44"/>
      <c r="BW99" s="44"/>
      <c r="BX99" s="44"/>
      <c r="BY99" s="44"/>
      <c r="BZ99" s="44"/>
    </row>
    <row r="100" spans="1:78" ht="18.95" customHeight="1" x14ac:dyDescent="0.2">
      <c r="A100" s="56"/>
      <c r="B100" s="56"/>
      <c r="C100" s="56"/>
      <c r="D100" s="56"/>
      <c r="E100" s="56"/>
      <c r="F100" s="56"/>
      <c r="G100" s="74" t="s">
        <v>60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55"/>
      <c r="AP100" s="55"/>
      <c r="AQ100" s="55"/>
      <c r="AR100" s="55"/>
      <c r="AS100" s="55"/>
      <c r="AT100" s="55"/>
      <c r="AU100" s="55"/>
      <c r="AV100" s="55"/>
      <c r="AW100" s="71"/>
      <c r="AX100" s="71"/>
      <c r="AY100" s="71"/>
      <c r="AZ100" s="71"/>
      <c r="BA100" s="71"/>
      <c r="BB100" s="71"/>
      <c r="BC100" s="71"/>
      <c r="BD100" s="71"/>
      <c r="BE100" s="67"/>
      <c r="BF100" s="67"/>
      <c r="BG100" s="67"/>
      <c r="BH100" s="67"/>
      <c r="BI100" s="67"/>
      <c r="BJ100" s="67"/>
      <c r="BK100" s="67"/>
      <c r="BL100" s="67"/>
      <c r="BT100" s="44"/>
      <c r="BU100" s="44"/>
      <c r="BV100" s="44"/>
      <c r="BW100" s="44"/>
      <c r="BX100" s="44"/>
      <c r="BY100" s="44"/>
      <c r="BZ100" s="44"/>
    </row>
    <row r="101" spans="1:78" ht="34.5" customHeight="1" x14ac:dyDescent="0.2">
      <c r="A101" s="56"/>
      <c r="B101" s="56"/>
      <c r="C101" s="56"/>
      <c r="D101" s="56"/>
      <c r="E101" s="56"/>
      <c r="F101" s="56"/>
      <c r="G101" s="189" t="s">
        <v>109</v>
      </c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60" t="s">
        <v>67</v>
      </c>
      <c r="AA101" s="60"/>
      <c r="AB101" s="60"/>
      <c r="AC101" s="60"/>
      <c r="AD101" s="60"/>
      <c r="AE101" s="60" t="s">
        <v>58</v>
      </c>
      <c r="AF101" s="60"/>
      <c r="AG101" s="60"/>
      <c r="AH101" s="60"/>
      <c r="AI101" s="60"/>
      <c r="AJ101" s="60"/>
      <c r="AK101" s="60"/>
      <c r="AL101" s="60"/>
      <c r="AM101" s="60"/>
      <c r="AN101" s="60"/>
      <c r="AO101" s="55"/>
      <c r="AP101" s="55"/>
      <c r="AQ101" s="55"/>
      <c r="AR101" s="55"/>
      <c r="AS101" s="55"/>
      <c r="AT101" s="55"/>
      <c r="AU101" s="55"/>
      <c r="AV101" s="55"/>
      <c r="AW101" s="71">
        <f>AW97</f>
        <v>50400</v>
      </c>
      <c r="AX101" s="71"/>
      <c r="AY101" s="71"/>
      <c r="AZ101" s="71"/>
      <c r="BA101" s="71"/>
      <c r="BB101" s="71"/>
      <c r="BC101" s="71"/>
      <c r="BD101" s="71"/>
      <c r="BE101" s="55">
        <f>AW101</f>
        <v>50400</v>
      </c>
      <c r="BF101" s="55"/>
      <c r="BG101" s="55"/>
      <c r="BH101" s="55"/>
      <c r="BI101" s="55"/>
      <c r="BJ101" s="55"/>
      <c r="BK101" s="55"/>
      <c r="BL101" s="55"/>
      <c r="BT101" s="44"/>
      <c r="BU101" s="44"/>
      <c r="BV101" s="44"/>
      <c r="BW101" s="44"/>
      <c r="BX101" s="44"/>
      <c r="BY101" s="44"/>
      <c r="BZ101" s="44"/>
    </row>
    <row r="102" spans="1:78" ht="19.5" customHeight="1" x14ac:dyDescent="0.2">
      <c r="A102" s="56"/>
      <c r="B102" s="56"/>
      <c r="C102" s="56"/>
      <c r="D102" s="56"/>
      <c r="E102" s="56"/>
      <c r="F102" s="56"/>
      <c r="G102" s="66" t="s">
        <v>49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55"/>
      <c r="AP102" s="55"/>
      <c r="AQ102" s="55"/>
      <c r="AR102" s="55"/>
      <c r="AS102" s="55"/>
      <c r="AT102" s="55"/>
      <c r="AU102" s="55"/>
      <c r="AV102" s="55"/>
      <c r="AW102" s="71"/>
      <c r="AX102" s="71"/>
      <c r="AY102" s="71"/>
      <c r="AZ102" s="71"/>
      <c r="BA102" s="71"/>
      <c r="BB102" s="71"/>
      <c r="BC102" s="71"/>
      <c r="BD102" s="71"/>
      <c r="BE102" s="67"/>
      <c r="BF102" s="67"/>
      <c r="BG102" s="67"/>
      <c r="BH102" s="67"/>
      <c r="BI102" s="67"/>
      <c r="BJ102" s="67"/>
      <c r="BK102" s="67"/>
      <c r="BL102" s="67"/>
      <c r="BT102" s="44"/>
      <c r="BU102" s="44"/>
      <c r="BV102" s="44"/>
      <c r="BW102" s="44"/>
      <c r="BX102" s="44"/>
      <c r="BY102" s="44"/>
      <c r="BZ102" s="44"/>
    </row>
    <row r="103" spans="1:78" ht="36" customHeight="1" x14ac:dyDescent="0.2">
      <c r="A103" s="56"/>
      <c r="B103" s="56"/>
      <c r="C103" s="56"/>
      <c r="D103" s="56"/>
      <c r="E103" s="56"/>
      <c r="F103" s="56"/>
      <c r="G103" s="73" t="s">
        <v>57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60" t="s">
        <v>50</v>
      </c>
      <c r="AA103" s="60"/>
      <c r="AB103" s="60"/>
      <c r="AC103" s="60"/>
      <c r="AD103" s="60"/>
      <c r="AE103" s="60" t="s">
        <v>58</v>
      </c>
      <c r="AF103" s="60"/>
      <c r="AG103" s="60"/>
      <c r="AH103" s="60"/>
      <c r="AI103" s="60"/>
      <c r="AJ103" s="60"/>
      <c r="AK103" s="60"/>
      <c r="AL103" s="60"/>
      <c r="AM103" s="60"/>
      <c r="AN103" s="60"/>
      <c r="AO103" s="55"/>
      <c r="AP103" s="55"/>
      <c r="AQ103" s="55"/>
      <c r="AR103" s="55"/>
      <c r="AS103" s="55"/>
      <c r="AT103" s="55"/>
      <c r="AU103" s="55"/>
      <c r="AV103" s="55"/>
      <c r="AW103" s="190">
        <f>AW96/800002.05*100</f>
        <v>6.2999838562913677</v>
      </c>
      <c r="AX103" s="190" t="e">
        <f>#REF!/33361779.74*100</f>
        <v>#REF!</v>
      </c>
      <c r="AY103" s="190" t="e">
        <f>#REF!/55379000*100</f>
        <v>#REF!</v>
      </c>
      <c r="AZ103" s="190" t="e">
        <f>#REF!/33361779.74*100</f>
        <v>#REF!</v>
      </c>
      <c r="BA103" s="190" t="e">
        <f>#REF!/55379000*100</f>
        <v>#REF!</v>
      </c>
      <c r="BB103" s="190" t="e">
        <f>#REF!/33361779.74*100</f>
        <v>#REF!</v>
      </c>
      <c r="BC103" s="190" t="e">
        <f>#REF!/55379000*100</f>
        <v>#REF!</v>
      </c>
      <c r="BD103" s="190" t="e">
        <f>#REF!/33361779.74*100</f>
        <v>#REF!</v>
      </c>
      <c r="BE103" s="67">
        <f>AW103</f>
        <v>6.2999838562913677</v>
      </c>
      <c r="BF103" s="67"/>
      <c r="BG103" s="67"/>
      <c r="BH103" s="67"/>
      <c r="BI103" s="67"/>
      <c r="BJ103" s="67"/>
      <c r="BK103" s="67"/>
      <c r="BL103" s="67"/>
      <c r="BT103" s="44"/>
      <c r="BU103" s="44"/>
      <c r="BV103" s="44"/>
      <c r="BW103" s="44"/>
      <c r="BX103" s="44"/>
      <c r="BY103" s="44"/>
      <c r="BZ103" s="44"/>
    </row>
    <row r="104" spans="1:78" ht="9" customHeight="1" x14ac:dyDescent="0.2">
      <c r="A104" s="28"/>
      <c r="B104" s="28"/>
      <c r="C104" s="28"/>
      <c r="D104" s="28"/>
      <c r="E104" s="28"/>
      <c r="F104" s="28"/>
      <c r="G104" s="43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29"/>
      <c r="AA104" s="29"/>
      <c r="AB104" s="29"/>
      <c r="AC104" s="29"/>
      <c r="AD104" s="29"/>
      <c r="AE104" s="29"/>
      <c r="AF104" s="28"/>
      <c r="AG104" s="28"/>
      <c r="AH104" s="28"/>
      <c r="AI104" s="28"/>
      <c r="AJ104" s="28"/>
      <c r="AK104" s="28"/>
      <c r="AL104" s="28"/>
      <c r="AM104" s="28"/>
      <c r="AN104" s="28"/>
      <c r="AO104" s="30"/>
      <c r="AP104" s="30"/>
      <c r="AQ104" s="30"/>
      <c r="AR104" s="30"/>
      <c r="AS104" s="30"/>
      <c r="AT104" s="30"/>
      <c r="AU104" s="30"/>
      <c r="AV104" s="30"/>
      <c r="AW104" s="48"/>
      <c r="AX104" s="48"/>
      <c r="AY104" s="48"/>
      <c r="AZ104" s="48"/>
      <c r="BA104" s="48"/>
      <c r="BB104" s="48"/>
      <c r="BC104" s="48"/>
      <c r="BD104" s="48"/>
      <c r="BE104" s="30"/>
      <c r="BF104" s="30"/>
      <c r="BG104" s="30"/>
      <c r="BH104" s="30"/>
      <c r="BI104" s="30"/>
      <c r="BJ104" s="30"/>
      <c r="BK104" s="30"/>
      <c r="BL104" s="30"/>
      <c r="BT104" s="44"/>
      <c r="BU104" s="44"/>
      <c r="BV104" s="44"/>
      <c r="BW104" s="44"/>
      <c r="BX104" s="44"/>
      <c r="BY104" s="44"/>
      <c r="BZ104" s="44"/>
    </row>
    <row r="105" spans="1:78" ht="18" customHeight="1" x14ac:dyDescent="0.2">
      <c r="A105" s="56"/>
      <c r="B105" s="56"/>
      <c r="C105" s="56"/>
      <c r="D105" s="56"/>
      <c r="E105" s="56"/>
      <c r="F105" s="56"/>
      <c r="G105" s="72" t="s">
        <v>118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67"/>
      <c r="BF105" s="67"/>
      <c r="BG105" s="67"/>
      <c r="BH105" s="67"/>
      <c r="BI105" s="67"/>
      <c r="BJ105" s="67"/>
      <c r="BK105" s="67"/>
      <c r="BL105" s="67"/>
      <c r="BT105" s="44"/>
      <c r="BU105" s="44"/>
      <c r="BV105" s="44"/>
      <c r="BW105" s="44"/>
      <c r="BX105" s="44"/>
      <c r="BY105" s="44"/>
      <c r="BZ105" s="44"/>
    </row>
    <row r="106" spans="1:78" ht="18" customHeight="1" x14ac:dyDescent="0.2">
      <c r="A106" s="56"/>
      <c r="B106" s="56"/>
      <c r="C106" s="56"/>
      <c r="D106" s="56"/>
      <c r="E106" s="56"/>
      <c r="F106" s="56"/>
      <c r="G106" s="89" t="s">
        <v>47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1"/>
      <c r="Z106" s="78"/>
      <c r="AA106" s="79"/>
      <c r="AB106" s="79"/>
      <c r="AC106" s="79"/>
      <c r="AD106" s="80"/>
      <c r="AE106" s="78"/>
      <c r="AF106" s="79"/>
      <c r="AG106" s="79"/>
      <c r="AH106" s="79"/>
      <c r="AI106" s="79"/>
      <c r="AJ106" s="79"/>
      <c r="AK106" s="79"/>
      <c r="AL106" s="79"/>
      <c r="AM106" s="79"/>
      <c r="AN106" s="80"/>
      <c r="AO106" s="81"/>
      <c r="AP106" s="82"/>
      <c r="AQ106" s="82"/>
      <c r="AR106" s="82"/>
      <c r="AS106" s="82"/>
      <c r="AT106" s="82"/>
      <c r="AU106" s="82"/>
      <c r="AV106" s="83"/>
      <c r="AW106" s="84"/>
      <c r="AX106" s="85"/>
      <c r="AY106" s="85"/>
      <c r="AZ106" s="85"/>
      <c r="BA106" s="85"/>
      <c r="BB106" s="85"/>
      <c r="BC106" s="85"/>
      <c r="BD106" s="86"/>
      <c r="BE106" s="75"/>
      <c r="BF106" s="76"/>
      <c r="BG106" s="76"/>
      <c r="BH106" s="76"/>
      <c r="BI106" s="76"/>
      <c r="BJ106" s="76"/>
      <c r="BK106" s="76"/>
      <c r="BL106" s="77"/>
      <c r="BT106" s="44"/>
      <c r="BU106" s="44"/>
      <c r="BV106" s="44"/>
      <c r="BW106" s="44"/>
      <c r="BX106" s="44"/>
      <c r="BY106" s="44"/>
      <c r="BZ106" s="44"/>
    </row>
    <row r="107" spans="1:78" ht="36" customHeight="1" x14ac:dyDescent="0.2">
      <c r="A107" s="56"/>
      <c r="B107" s="56"/>
      <c r="C107" s="56"/>
      <c r="D107" s="56"/>
      <c r="E107" s="56"/>
      <c r="F107" s="56"/>
      <c r="G107" s="61" t="s">
        <v>120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3"/>
      <c r="Z107" s="60" t="s">
        <v>67</v>
      </c>
      <c r="AA107" s="60"/>
      <c r="AB107" s="60"/>
      <c r="AC107" s="60"/>
      <c r="AD107" s="60"/>
      <c r="AE107" s="60" t="s">
        <v>61</v>
      </c>
      <c r="AF107" s="60"/>
      <c r="AG107" s="60"/>
      <c r="AH107" s="60"/>
      <c r="AI107" s="60"/>
      <c r="AJ107" s="60"/>
      <c r="AK107" s="60"/>
      <c r="AL107" s="60"/>
      <c r="AM107" s="60"/>
      <c r="AN107" s="60"/>
      <c r="AO107" s="55"/>
      <c r="AP107" s="55"/>
      <c r="AQ107" s="55"/>
      <c r="AR107" s="55"/>
      <c r="AS107" s="55"/>
      <c r="AT107" s="55"/>
      <c r="AU107" s="55"/>
      <c r="AV107" s="55"/>
      <c r="AW107" s="71">
        <f>AW58</f>
        <v>498900</v>
      </c>
      <c r="AX107" s="71"/>
      <c r="AY107" s="71"/>
      <c r="AZ107" s="71"/>
      <c r="BA107" s="71"/>
      <c r="BB107" s="71"/>
      <c r="BC107" s="71"/>
      <c r="BD107" s="71"/>
      <c r="BE107" s="55">
        <f>AW107</f>
        <v>498900</v>
      </c>
      <c r="BF107" s="55"/>
      <c r="BG107" s="55"/>
      <c r="BH107" s="55"/>
      <c r="BI107" s="55"/>
      <c r="BJ107" s="55"/>
      <c r="BK107" s="55"/>
      <c r="BL107" s="55"/>
      <c r="BT107" s="44"/>
      <c r="BU107" s="44"/>
      <c r="BV107" s="44"/>
      <c r="BW107" s="44"/>
      <c r="BX107" s="44"/>
      <c r="BY107" s="44"/>
      <c r="BZ107" s="44"/>
    </row>
    <row r="108" spans="1:78" ht="18" customHeight="1" x14ac:dyDescent="0.2">
      <c r="A108" s="56"/>
      <c r="B108" s="56"/>
      <c r="C108" s="56"/>
      <c r="D108" s="56"/>
      <c r="E108" s="56"/>
      <c r="F108" s="56"/>
      <c r="G108" s="74" t="s">
        <v>66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55"/>
      <c r="AP108" s="55"/>
      <c r="AQ108" s="55"/>
      <c r="AR108" s="55"/>
      <c r="AS108" s="55"/>
      <c r="AT108" s="55"/>
      <c r="AU108" s="55"/>
      <c r="AV108" s="55"/>
      <c r="AW108" s="71"/>
      <c r="AX108" s="71"/>
      <c r="AY108" s="71"/>
      <c r="AZ108" s="71"/>
      <c r="BA108" s="71"/>
      <c r="BB108" s="71"/>
      <c r="BC108" s="71"/>
      <c r="BD108" s="71"/>
      <c r="BE108" s="67"/>
      <c r="BF108" s="67"/>
      <c r="BG108" s="67"/>
      <c r="BH108" s="67"/>
      <c r="BI108" s="67"/>
      <c r="BJ108" s="67"/>
      <c r="BK108" s="67"/>
      <c r="BL108" s="67"/>
      <c r="BT108" s="44"/>
      <c r="BU108" s="44"/>
      <c r="BV108" s="44"/>
      <c r="BW108" s="44"/>
      <c r="BX108" s="44"/>
      <c r="BY108" s="44"/>
      <c r="BZ108" s="44"/>
    </row>
    <row r="109" spans="1:78" ht="35.25" customHeight="1" x14ac:dyDescent="0.2">
      <c r="A109" s="56"/>
      <c r="B109" s="56"/>
      <c r="C109" s="56"/>
      <c r="D109" s="56"/>
      <c r="E109" s="56"/>
      <c r="F109" s="56"/>
      <c r="G109" s="61" t="s">
        <v>121</v>
      </c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3"/>
      <c r="Z109" s="60" t="s">
        <v>62</v>
      </c>
      <c r="AA109" s="60"/>
      <c r="AB109" s="60"/>
      <c r="AC109" s="60"/>
      <c r="AD109" s="60"/>
      <c r="AE109" s="68" t="s">
        <v>124</v>
      </c>
      <c r="AF109" s="69"/>
      <c r="AG109" s="69"/>
      <c r="AH109" s="69"/>
      <c r="AI109" s="69"/>
      <c r="AJ109" s="69"/>
      <c r="AK109" s="69"/>
      <c r="AL109" s="69"/>
      <c r="AM109" s="69"/>
      <c r="AN109" s="70"/>
      <c r="AO109" s="64"/>
      <c r="AP109" s="64"/>
      <c r="AQ109" s="64"/>
      <c r="AR109" s="64"/>
      <c r="AS109" s="64"/>
      <c r="AT109" s="64"/>
      <c r="AU109" s="64"/>
      <c r="AV109" s="64"/>
      <c r="AW109" s="87">
        <f>1</f>
        <v>1</v>
      </c>
      <c r="AX109" s="87"/>
      <c r="AY109" s="87"/>
      <c r="AZ109" s="87"/>
      <c r="BA109" s="87"/>
      <c r="BB109" s="87"/>
      <c r="BC109" s="87"/>
      <c r="BD109" s="87"/>
      <c r="BE109" s="87">
        <f>AW83</f>
        <v>1</v>
      </c>
      <c r="BF109" s="87"/>
      <c r="BG109" s="87"/>
      <c r="BH109" s="87"/>
      <c r="BI109" s="87"/>
      <c r="BJ109" s="87"/>
      <c r="BK109" s="87"/>
      <c r="BL109" s="87"/>
      <c r="BT109" s="44"/>
      <c r="BU109" s="44"/>
      <c r="BV109" s="44"/>
      <c r="BW109" s="44"/>
      <c r="BX109" s="44"/>
      <c r="BY109" s="44"/>
      <c r="BZ109" s="44"/>
    </row>
    <row r="110" spans="1:78" ht="18" customHeight="1" x14ac:dyDescent="0.2">
      <c r="A110" s="56"/>
      <c r="B110" s="56"/>
      <c r="C110" s="56"/>
      <c r="D110" s="56"/>
      <c r="E110" s="56"/>
      <c r="F110" s="56"/>
      <c r="G110" s="74" t="s">
        <v>60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55"/>
      <c r="AP110" s="55"/>
      <c r="AQ110" s="55"/>
      <c r="AR110" s="55"/>
      <c r="AS110" s="55"/>
      <c r="AT110" s="55"/>
      <c r="AU110" s="55"/>
      <c r="AV110" s="55"/>
      <c r="AW110" s="71"/>
      <c r="AX110" s="71"/>
      <c r="AY110" s="71"/>
      <c r="AZ110" s="71"/>
      <c r="BA110" s="71"/>
      <c r="BB110" s="71"/>
      <c r="BC110" s="71"/>
      <c r="BD110" s="71"/>
      <c r="BE110" s="67"/>
      <c r="BF110" s="67"/>
      <c r="BG110" s="67"/>
      <c r="BH110" s="67"/>
      <c r="BI110" s="67"/>
      <c r="BJ110" s="67"/>
      <c r="BK110" s="67"/>
      <c r="BL110" s="67"/>
      <c r="BT110" s="44"/>
      <c r="BU110" s="44"/>
      <c r="BV110" s="44"/>
      <c r="BW110" s="44"/>
      <c r="BX110" s="44"/>
      <c r="BY110" s="44"/>
      <c r="BZ110" s="44"/>
    </row>
    <row r="111" spans="1:78" ht="34.5" customHeight="1" x14ac:dyDescent="0.2">
      <c r="A111" s="56"/>
      <c r="B111" s="56"/>
      <c r="C111" s="56"/>
      <c r="D111" s="56"/>
      <c r="E111" s="56"/>
      <c r="F111" s="56"/>
      <c r="G111" s="57" t="s">
        <v>122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9"/>
      <c r="Z111" s="78" t="s">
        <v>48</v>
      </c>
      <c r="AA111" s="79"/>
      <c r="AB111" s="79"/>
      <c r="AC111" s="79"/>
      <c r="AD111" s="80"/>
      <c r="AE111" s="78" t="s">
        <v>58</v>
      </c>
      <c r="AF111" s="79"/>
      <c r="AG111" s="79"/>
      <c r="AH111" s="79"/>
      <c r="AI111" s="79"/>
      <c r="AJ111" s="79"/>
      <c r="AK111" s="79"/>
      <c r="AL111" s="79"/>
      <c r="AM111" s="79"/>
      <c r="AN111" s="80"/>
      <c r="AO111" s="81"/>
      <c r="AP111" s="82"/>
      <c r="AQ111" s="82"/>
      <c r="AR111" s="82"/>
      <c r="AS111" s="82"/>
      <c r="AT111" s="82"/>
      <c r="AU111" s="82"/>
      <c r="AV111" s="83"/>
      <c r="AW111" s="84">
        <f>AW107/AW109</f>
        <v>498900</v>
      </c>
      <c r="AX111" s="85"/>
      <c r="AY111" s="85"/>
      <c r="AZ111" s="85"/>
      <c r="BA111" s="85"/>
      <c r="BB111" s="85"/>
      <c r="BC111" s="85"/>
      <c r="BD111" s="86"/>
      <c r="BE111" s="55">
        <f>AW111</f>
        <v>498900</v>
      </c>
      <c r="BF111" s="55"/>
      <c r="BG111" s="55"/>
      <c r="BH111" s="55"/>
      <c r="BI111" s="55"/>
      <c r="BJ111" s="55"/>
      <c r="BK111" s="55"/>
      <c r="BL111" s="55"/>
      <c r="BT111" s="44"/>
      <c r="BU111" s="44"/>
      <c r="BV111" s="44"/>
      <c r="BW111" s="44"/>
      <c r="BX111" s="44"/>
      <c r="BY111" s="44"/>
      <c r="BZ111" s="44"/>
    </row>
    <row r="112" spans="1:78" ht="18" customHeight="1" x14ac:dyDescent="0.2">
      <c r="A112" s="56"/>
      <c r="B112" s="56"/>
      <c r="C112" s="56"/>
      <c r="D112" s="56"/>
      <c r="E112" s="56"/>
      <c r="F112" s="56"/>
      <c r="G112" s="66" t="s">
        <v>49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55"/>
      <c r="AP112" s="55"/>
      <c r="AQ112" s="55"/>
      <c r="AR112" s="55"/>
      <c r="AS112" s="55"/>
      <c r="AT112" s="55"/>
      <c r="AU112" s="55"/>
      <c r="AV112" s="55"/>
      <c r="AW112" s="71"/>
      <c r="AX112" s="71"/>
      <c r="AY112" s="71"/>
      <c r="AZ112" s="71"/>
      <c r="BA112" s="71"/>
      <c r="BB112" s="71"/>
      <c r="BC112" s="71"/>
      <c r="BD112" s="71"/>
      <c r="BE112" s="67"/>
      <c r="BF112" s="67"/>
      <c r="BG112" s="67"/>
      <c r="BH112" s="67"/>
      <c r="BI112" s="67"/>
      <c r="BJ112" s="67"/>
      <c r="BK112" s="67"/>
      <c r="BL112" s="67"/>
      <c r="BT112" s="44"/>
      <c r="BU112" s="44"/>
      <c r="BV112" s="44"/>
      <c r="BW112" s="44"/>
      <c r="BX112" s="44"/>
      <c r="BY112" s="44"/>
      <c r="BZ112" s="44"/>
    </row>
    <row r="113" spans="1:78" ht="35.25" customHeight="1" x14ac:dyDescent="0.2">
      <c r="A113" s="56"/>
      <c r="B113" s="56"/>
      <c r="C113" s="56"/>
      <c r="D113" s="56"/>
      <c r="E113" s="56"/>
      <c r="F113" s="56"/>
      <c r="G113" s="73" t="s">
        <v>57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60" t="s">
        <v>50</v>
      </c>
      <c r="AA113" s="60"/>
      <c r="AB113" s="60"/>
      <c r="AC113" s="60"/>
      <c r="AD113" s="60"/>
      <c r="AE113" s="60" t="s">
        <v>58</v>
      </c>
      <c r="AF113" s="60"/>
      <c r="AG113" s="60"/>
      <c r="AH113" s="60"/>
      <c r="AI113" s="60"/>
      <c r="AJ113" s="60"/>
      <c r="AK113" s="60"/>
      <c r="AL113" s="60"/>
      <c r="AM113" s="60"/>
      <c r="AN113" s="60"/>
      <c r="AO113" s="55"/>
      <c r="AP113" s="55"/>
      <c r="AQ113" s="55"/>
      <c r="AR113" s="55"/>
      <c r="AS113" s="55"/>
      <c r="AT113" s="55"/>
      <c r="AU113" s="55"/>
      <c r="AV113" s="55"/>
      <c r="AW113" s="65">
        <f>AW107/122090773.68*100</f>
        <v>0.40863038619741832</v>
      </c>
      <c r="AX113" s="65" t="e">
        <f>#REF!/57436717.28*100</f>
        <v>#REF!</v>
      </c>
      <c r="AY113" s="65">
        <f>AY107/122090773.68*100</f>
        <v>0</v>
      </c>
      <c r="AZ113" s="65" t="e">
        <f>#REF!/57436717.28*100</f>
        <v>#REF!</v>
      </c>
      <c r="BA113" s="65">
        <f>BA107/122090773.68*100</f>
        <v>0</v>
      </c>
      <c r="BB113" s="65" t="e">
        <f>#REF!/57436717.28*100</f>
        <v>#REF!</v>
      </c>
      <c r="BC113" s="65">
        <f>BC107/122090773.68*100</f>
        <v>0</v>
      </c>
      <c r="BD113" s="65" t="e">
        <f>#REF!/57436717.28*100</f>
        <v>#REF!</v>
      </c>
      <c r="BE113" s="67">
        <f>AW113</f>
        <v>0.40863038619741832</v>
      </c>
      <c r="BF113" s="67"/>
      <c r="BG113" s="67"/>
      <c r="BH113" s="67"/>
      <c r="BI113" s="67"/>
      <c r="BJ113" s="67"/>
      <c r="BK113" s="67"/>
      <c r="BL113" s="67"/>
      <c r="BT113" s="44"/>
      <c r="BU113" s="44"/>
      <c r="BV113" s="44"/>
      <c r="BW113" s="44"/>
      <c r="BX113" s="44"/>
      <c r="BY113" s="44"/>
      <c r="BZ113" s="44"/>
    </row>
    <row r="114" spans="1:78" ht="9" customHeight="1" x14ac:dyDescent="0.2">
      <c r="A114" s="28"/>
      <c r="B114" s="28"/>
      <c r="C114" s="28"/>
      <c r="D114" s="28"/>
      <c r="E114" s="28"/>
      <c r="F114" s="28"/>
      <c r="G114" s="43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29"/>
      <c r="AA114" s="29"/>
      <c r="AB114" s="29"/>
      <c r="AC114" s="29"/>
      <c r="AD114" s="29"/>
      <c r="AE114" s="29"/>
      <c r="AF114" s="28"/>
      <c r="AG114" s="28"/>
      <c r="AH114" s="28"/>
      <c r="AI114" s="28"/>
      <c r="AJ114" s="28"/>
      <c r="AK114" s="28"/>
      <c r="AL114" s="28"/>
      <c r="AM114" s="28"/>
      <c r="AN114" s="28"/>
      <c r="AO114" s="30"/>
      <c r="AP114" s="30"/>
      <c r="AQ114" s="30"/>
      <c r="AR114" s="30"/>
      <c r="AS114" s="30"/>
      <c r="AT114" s="30"/>
      <c r="AU114" s="30"/>
      <c r="AV114" s="30"/>
      <c r="AW114" s="48"/>
      <c r="AX114" s="48"/>
      <c r="AY114" s="48"/>
      <c r="AZ114" s="48"/>
      <c r="BA114" s="48"/>
      <c r="BB114" s="48"/>
      <c r="BC114" s="48"/>
      <c r="BD114" s="48"/>
      <c r="BE114" s="30"/>
      <c r="BF114" s="30"/>
      <c r="BG114" s="30"/>
      <c r="BH114" s="30"/>
      <c r="BI114" s="30"/>
      <c r="BJ114" s="30"/>
      <c r="BK114" s="30"/>
      <c r="BL114" s="30"/>
      <c r="BT114" s="44"/>
      <c r="BU114" s="44"/>
      <c r="BV114" s="44"/>
      <c r="BW114" s="44"/>
      <c r="BX114" s="44"/>
      <c r="BY114" s="44"/>
      <c r="BZ114" s="44"/>
    </row>
    <row r="115" spans="1:78" ht="9" customHeight="1" x14ac:dyDescent="0.2">
      <c r="A115" s="28"/>
      <c r="B115" s="28"/>
      <c r="C115" s="28"/>
      <c r="D115" s="28"/>
      <c r="E115" s="28"/>
      <c r="F115" s="28"/>
      <c r="G115" s="4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29"/>
      <c r="AA115" s="29"/>
      <c r="AB115" s="29"/>
      <c r="AC115" s="29"/>
      <c r="AD115" s="29"/>
      <c r="AE115" s="29"/>
      <c r="AF115" s="28"/>
      <c r="AG115" s="28"/>
      <c r="AH115" s="28"/>
      <c r="AI115" s="28"/>
      <c r="AJ115" s="28"/>
      <c r="AK115" s="28"/>
      <c r="AL115" s="28"/>
      <c r="AM115" s="28"/>
      <c r="AN115" s="28"/>
      <c r="AO115" s="30"/>
      <c r="AP115" s="30"/>
      <c r="AQ115" s="30"/>
      <c r="AR115" s="30"/>
      <c r="AS115" s="30"/>
      <c r="AT115" s="30"/>
      <c r="AU115" s="30"/>
      <c r="AV115" s="30"/>
      <c r="AW115" s="48"/>
      <c r="AX115" s="48"/>
      <c r="AY115" s="48"/>
      <c r="AZ115" s="48"/>
      <c r="BA115" s="48"/>
      <c r="BB115" s="48"/>
      <c r="BC115" s="48"/>
      <c r="BD115" s="48"/>
      <c r="BE115" s="30"/>
      <c r="BF115" s="30"/>
      <c r="BG115" s="30"/>
      <c r="BH115" s="30"/>
      <c r="BI115" s="30"/>
      <c r="BJ115" s="30"/>
      <c r="BK115" s="30"/>
      <c r="BL115" s="30"/>
      <c r="BT115" s="44"/>
      <c r="BU115" s="44"/>
      <c r="BV115" s="44"/>
      <c r="BW115" s="44"/>
      <c r="BX115" s="44"/>
      <c r="BY115" s="44"/>
      <c r="BZ115" s="44"/>
    </row>
    <row r="116" spans="1:78" ht="9" customHeight="1" x14ac:dyDescent="0.2">
      <c r="A116" s="28"/>
      <c r="B116" s="28"/>
      <c r="C116" s="28"/>
      <c r="D116" s="28"/>
      <c r="E116" s="28"/>
      <c r="F116" s="28"/>
      <c r="G116" s="43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29"/>
      <c r="AA116" s="29"/>
      <c r="AB116" s="29"/>
      <c r="AC116" s="29"/>
      <c r="AD116" s="29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30"/>
      <c r="AP116" s="30"/>
      <c r="AQ116" s="30"/>
      <c r="AR116" s="30"/>
      <c r="AS116" s="30"/>
      <c r="AT116" s="30"/>
      <c r="AU116" s="30"/>
      <c r="AV116" s="30"/>
      <c r="AW116" s="48"/>
      <c r="AX116" s="48"/>
      <c r="AY116" s="48"/>
      <c r="AZ116" s="48"/>
      <c r="BA116" s="48"/>
      <c r="BB116" s="48"/>
      <c r="BC116" s="48"/>
      <c r="BD116" s="48"/>
      <c r="BE116" s="30"/>
      <c r="BF116" s="30"/>
      <c r="BG116" s="30"/>
      <c r="BH116" s="30"/>
      <c r="BI116" s="30"/>
      <c r="BJ116" s="30"/>
      <c r="BK116" s="30"/>
      <c r="BL116" s="30"/>
      <c r="BT116" s="44"/>
      <c r="BU116" s="44"/>
      <c r="BV116" s="44"/>
      <c r="BW116" s="44"/>
      <c r="BX116" s="44"/>
      <c r="BY116" s="44"/>
      <c r="BZ116" s="44"/>
    </row>
    <row r="117" spans="1:78" ht="33.75" customHeight="1" x14ac:dyDescent="0.25">
      <c r="A117" s="172" t="s">
        <v>69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52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2"/>
      <c r="AM117" s="52"/>
      <c r="AN117" s="5"/>
      <c r="AO117" s="152" t="s">
        <v>70</v>
      </c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31"/>
      <c r="BI117" s="31"/>
      <c r="BJ117" s="31"/>
      <c r="BK117" s="31"/>
      <c r="BL117" s="31"/>
    </row>
    <row r="118" spans="1:78" ht="15.75" customHeight="1" x14ac:dyDescent="0.2">
      <c r="W118" s="141" t="s">
        <v>5</v>
      </c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O118" s="138" t="s">
        <v>65</v>
      </c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</row>
    <row r="119" spans="1:78" ht="15.75" customHeight="1" x14ac:dyDescent="0.2">
      <c r="A119" s="139" t="s">
        <v>3</v>
      </c>
      <c r="B119" s="139"/>
      <c r="C119" s="139"/>
      <c r="D119" s="139"/>
      <c r="E119" s="139"/>
      <c r="F119" s="139"/>
    </row>
    <row r="120" spans="1:78" ht="19.5" customHeight="1" x14ac:dyDescent="0.2">
      <c r="A120" s="144" t="s">
        <v>52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</row>
    <row r="121" spans="1:78" x14ac:dyDescent="0.2">
      <c r="A121" s="35" t="s">
        <v>30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</row>
    <row r="122" spans="1:78" ht="6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</row>
    <row r="123" spans="1:78" ht="21.75" customHeight="1" x14ac:dyDescent="0.25">
      <c r="A123" s="137" t="s">
        <v>72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52"/>
      <c r="X123" s="52"/>
      <c r="Y123" s="52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2"/>
      <c r="AM123" s="52"/>
      <c r="AN123" s="5"/>
      <c r="AO123" s="140" t="s">
        <v>71</v>
      </c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</row>
    <row r="124" spans="1:78" ht="13.5" customHeight="1" x14ac:dyDescent="0.2">
      <c r="W124" s="141" t="s">
        <v>5</v>
      </c>
      <c r="X124" s="141"/>
      <c r="Y124" s="141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1"/>
      <c r="AM124" s="141"/>
      <c r="AN124" s="34"/>
      <c r="AO124" s="138" t="s">
        <v>65</v>
      </c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</row>
    <row r="125" spans="1:78" ht="12.75" customHeight="1" x14ac:dyDescent="0.2">
      <c r="A125" s="136">
        <f>AO7</f>
        <v>45761</v>
      </c>
      <c r="B125" s="136"/>
      <c r="C125" s="136"/>
      <c r="D125" s="136"/>
      <c r="E125" s="136"/>
      <c r="F125" s="136"/>
      <c r="G125" s="136"/>
      <c r="H125" s="136"/>
    </row>
    <row r="126" spans="1:78" ht="14.25" customHeight="1" x14ac:dyDescent="0.2">
      <c r="A126" s="135" t="s">
        <v>28</v>
      </c>
      <c r="B126" s="135"/>
      <c r="C126" s="135"/>
      <c r="D126" s="135"/>
      <c r="E126" s="135"/>
      <c r="F126" s="135"/>
      <c r="G126" s="135"/>
      <c r="H126" s="135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78" ht="12" customHeight="1" x14ac:dyDescent="0.2">
      <c r="A127" s="1" t="s">
        <v>29</v>
      </c>
    </row>
  </sheetData>
  <mergeCells count="452">
    <mergeCell ref="BE89:BL89"/>
    <mergeCell ref="BE77:BL77"/>
    <mergeCell ref="AW88:BD88"/>
    <mergeCell ref="D56:AN56"/>
    <mergeCell ref="D63:AN64"/>
    <mergeCell ref="BE76:BL76"/>
    <mergeCell ref="Z89:AD89"/>
    <mergeCell ref="AE89:AN89"/>
    <mergeCell ref="A88:F88"/>
    <mergeCell ref="G88:Y88"/>
    <mergeCell ref="AO54:AV54"/>
    <mergeCell ref="BE52:BL52"/>
    <mergeCell ref="BE53:BL53"/>
    <mergeCell ref="AO69:AV69"/>
    <mergeCell ref="AO65:AV65"/>
    <mergeCell ref="BE65:BL65"/>
    <mergeCell ref="AW65:BD65"/>
    <mergeCell ref="AW54:BD54"/>
    <mergeCell ref="BE55:BL55"/>
    <mergeCell ref="BE67:BL67"/>
    <mergeCell ref="AO55:AV55"/>
    <mergeCell ref="Z77:AD77"/>
    <mergeCell ref="AE77:AN77"/>
    <mergeCell ref="A55:C55"/>
    <mergeCell ref="D55:AN55"/>
    <mergeCell ref="AO56:AV56"/>
    <mergeCell ref="D69:AN69"/>
    <mergeCell ref="A73:F73"/>
    <mergeCell ref="AO73:AV73"/>
    <mergeCell ref="BE103:BL103"/>
    <mergeCell ref="BE101:BL101"/>
    <mergeCell ref="BE102:BL102"/>
    <mergeCell ref="BE99:BL99"/>
    <mergeCell ref="AW100:BD100"/>
    <mergeCell ref="AO77:AV77"/>
    <mergeCell ref="AO89:AV89"/>
    <mergeCell ref="AW103:BD103"/>
    <mergeCell ref="AW97:BD97"/>
    <mergeCell ref="BE100:BL100"/>
    <mergeCell ref="A103:F103"/>
    <mergeCell ref="G103:Y103"/>
    <mergeCell ref="Z103:AD103"/>
    <mergeCell ref="AE103:AN103"/>
    <mergeCell ref="AO103:AV103"/>
    <mergeCell ref="A101:F101"/>
    <mergeCell ref="G101:Y101"/>
    <mergeCell ref="Z101:AD101"/>
    <mergeCell ref="AE101:AN101"/>
    <mergeCell ref="A102:F102"/>
    <mergeCell ref="G102:Y102"/>
    <mergeCell ref="Z102:AD102"/>
    <mergeCell ref="AE102:AN102"/>
    <mergeCell ref="AO102:AV102"/>
    <mergeCell ref="AW102:BD102"/>
    <mergeCell ref="AO101:AV101"/>
    <mergeCell ref="AW101:BD101"/>
    <mergeCell ref="AE100:AN100"/>
    <mergeCell ref="AO100:AV100"/>
    <mergeCell ref="G97:Y97"/>
    <mergeCell ref="Z97:AD97"/>
    <mergeCell ref="AE97:AN97"/>
    <mergeCell ref="AO97:AV97"/>
    <mergeCell ref="A99:F99"/>
    <mergeCell ref="G99:Y99"/>
    <mergeCell ref="Z99:AD99"/>
    <mergeCell ref="AE99:AN99"/>
    <mergeCell ref="AO99:AV99"/>
    <mergeCell ref="AW99:BD99"/>
    <mergeCell ref="A100:F100"/>
    <mergeCell ref="G100:Y100"/>
    <mergeCell ref="Z100:AD100"/>
    <mergeCell ref="BE96:BL96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3:Y93"/>
    <mergeCell ref="AW96:BD96"/>
    <mergeCell ref="A94:F94"/>
    <mergeCell ref="AW95:BD95"/>
    <mergeCell ref="A96:F96"/>
    <mergeCell ref="G96:Y96"/>
    <mergeCell ref="Z96:AD96"/>
    <mergeCell ref="AE96:AN96"/>
    <mergeCell ref="AO96:AV96"/>
    <mergeCell ref="BE94:BL94"/>
    <mergeCell ref="A95:F95"/>
    <mergeCell ref="G95:Y95"/>
    <mergeCell ref="BE95:BL95"/>
    <mergeCell ref="AE93:AN93"/>
    <mergeCell ref="AO95:AV95"/>
    <mergeCell ref="Z95:AD95"/>
    <mergeCell ref="G94:BD94"/>
    <mergeCell ref="AO93:AV93"/>
    <mergeCell ref="AE95:AN95"/>
    <mergeCell ref="AO92:AV92"/>
    <mergeCell ref="AW93:BD93"/>
    <mergeCell ref="D67:AN67"/>
    <mergeCell ref="AO67:AV67"/>
    <mergeCell ref="AW67:BD67"/>
    <mergeCell ref="Z93:AD93"/>
    <mergeCell ref="AW89:BD89"/>
    <mergeCell ref="AO78:AV78"/>
    <mergeCell ref="AO87:AV87"/>
    <mergeCell ref="A93:F93"/>
    <mergeCell ref="BE93:BL93"/>
    <mergeCell ref="AW92:BD92"/>
    <mergeCell ref="BE92:BL92"/>
    <mergeCell ref="A75:F75"/>
    <mergeCell ref="G75:BD75"/>
    <mergeCell ref="AW77:BD77"/>
    <mergeCell ref="BE88:BL88"/>
    <mergeCell ref="A92:F92"/>
    <mergeCell ref="A78:F78"/>
    <mergeCell ref="G78:Y78"/>
    <mergeCell ref="BE90:BL90"/>
    <mergeCell ref="BE75:BL75"/>
    <mergeCell ref="A76:F76"/>
    <mergeCell ref="BE78:BL78"/>
    <mergeCell ref="Z92:AD92"/>
    <mergeCell ref="AW76:BD76"/>
    <mergeCell ref="AW80:BD80"/>
    <mergeCell ref="AW78:BD78"/>
    <mergeCell ref="AE76:AN76"/>
    <mergeCell ref="AO76:AV76"/>
    <mergeCell ref="AW90:BD90"/>
    <mergeCell ref="G82:Y82"/>
    <mergeCell ref="AO80:AV80"/>
    <mergeCell ref="Z76:AD76"/>
    <mergeCell ref="AO88:AV88"/>
    <mergeCell ref="G76:Y76"/>
    <mergeCell ref="Z82:AD82"/>
    <mergeCell ref="AE82:AN82"/>
    <mergeCell ref="AE85:AN85"/>
    <mergeCell ref="Z85:AD85"/>
    <mergeCell ref="G92:Y92"/>
    <mergeCell ref="A90:F90"/>
    <mergeCell ref="G90:Y90"/>
    <mergeCell ref="AE92:AN92"/>
    <mergeCell ref="A89:F89"/>
    <mergeCell ref="G89:Y89"/>
    <mergeCell ref="Z90:AD90"/>
    <mergeCell ref="AE90:AN90"/>
    <mergeCell ref="A91:F91"/>
    <mergeCell ref="G91:Y91"/>
    <mergeCell ref="A85:F85"/>
    <mergeCell ref="A87:F87"/>
    <mergeCell ref="Z87:AD87"/>
    <mergeCell ref="AE87:AN87"/>
    <mergeCell ref="BE85:BL85"/>
    <mergeCell ref="AW85:BD85"/>
    <mergeCell ref="BE86:BL86"/>
    <mergeCell ref="AW48:BD48"/>
    <mergeCell ref="BE48:BL48"/>
    <mergeCell ref="BE66:BL66"/>
    <mergeCell ref="A66:C66"/>
    <mergeCell ref="D66:AN66"/>
    <mergeCell ref="AO66:AV66"/>
    <mergeCell ref="AW66:BD66"/>
    <mergeCell ref="A56:C56"/>
    <mergeCell ref="AO52:AV52"/>
    <mergeCell ref="AO53:AV53"/>
    <mergeCell ref="A49:C49"/>
    <mergeCell ref="A50:C50"/>
    <mergeCell ref="A51:C51"/>
    <mergeCell ref="A74:F74"/>
    <mergeCell ref="Z74:AD74"/>
    <mergeCell ref="A48:C48"/>
    <mergeCell ref="A67:C67"/>
    <mergeCell ref="A52:C52"/>
    <mergeCell ref="A53:C53"/>
    <mergeCell ref="D50:AN50"/>
    <mergeCell ref="A39:F39"/>
    <mergeCell ref="G39:BL39"/>
    <mergeCell ref="BE47:BL47"/>
    <mergeCell ref="A47:C47"/>
    <mergeCell ref="D47:AN47"/>
    <mergeCell ref="AO47:AV47"/>
    <mergeCell ref="AO46:AV46"/>
    <mergeCell ref="BE46:BL46"/>
    <mergeCell ref="A40:F40"/>
    <mergeCell ref="AW47:BD47"/>
    <mergeCell ref="N16:AS16"/>
    <mergeCell ref="A9:BL9"/>
    <mergeCell ref="BE62:BL62"/>
    <mergeCell ref="A117:X117"/>
    <mergeCell ref="A61:BL61"/>
    <mergeCell ref="A59:C59"/>
    <mergeCell ref="A65:C65"/>
    <mergeCell ref="D46:AN46"/>
    <mergeCell ref="D59:AN59"/>
    <mergeCell ref="AO48:AV48"/>
    <mergeCell ref="AW7:BF7"/>
    <mergeCell ref="N12:AS12"/>
    <mergeCell ref="N13:AS13"/>
    <mergeCell ref="AU16:BB16"/>
    <mergeCell ref="AU15:BB15"/>
    <mergeCell ref="BE63:BL64"/>
    <mergeCell ref="AU12:BB12"/>
    <mergeCell ref="G30:BL30"/>
    <mergeCell ref="A27:BL27"/>
    <mergeCell ref="N19:Y19"/>
    <mergeCell ref="G37:BL37"/>
    <mergeCell ref="G36:BL36"/>
    <mergeCell ref="A36:F36"/>
    <mergeCell ref="A30:F30"/>
    <mergeCell ref="A32:BL32"/>
    <mergeCell ref="G28:BL28"/>
    <mergeCell ref="A37:F37"/>
    <mergeCell ref="B18:L18"/>
    <mergeCell ref="B16:L16"/>
    <mergeCell ref="AU13:BB13"/>
    <mergeCell ref="A28:F28"/>
    <mergeCell ref="A44:C45"/>
    <mergeCell ref="BE43:BL43"/>
    <mergeCell ref="AW44:BD45"/>
    <mergeCell ref="AO44:AV45"/>
    <mergeCell ref="U21:AD21"/>
    <mergeCell ref="G29:BL29"/>
    <mergeCell ref="AO3:BL3"/>
    <mergeCell ref="A42:AZ42"/>
    <mergeCell ref="AK18:BC18"/>
    <mergeCell ref="AK19:BC19"/>
    <mergeCell ref="A22:H22"/>
    <mergeCell ref="A25:BL25"/>
    <mergeCell ref="AA19:AI19"/>
    <mergeCell ref="A35:BL35"/>
    <mergeCell ref="A33:BL33"/>
    <mergeCell ref="B19:L19"/>
    <mergeCell ref="AO1:BL1"/>
    <mergeCell ref="BE18:BL18"/>
    <mergeCell ref="AO2:BL2"/>
    <mergeCell ref="AO6:BF6"/>
    <mergeCell ref="AO4:BL4"/>
    <mergeCell ref="AO7:AU7"/>
    <mergeCell ref="A10:BL10"/>
    <mergeCell ref="B12:L12"/>
    <mergeCell ref="AO5:BL5"/>
    <mergeCell ref="AA18:AI18"/>
    <mergeCell ref="B15:L15"/>
    <mergeCell ref="B13:L13"/>
    <mergeCell ref="AO117:BG117"/>
    <mergeCell ref="T22:W22"/>
    <mergeCell ref="N18:Y18"/>
    <mergeCell ref="N15:AS15"/>
    <mergeCell ref="A24:BL24"/>
    <mergeCell ref="A29:F29"/>
    <mergeCell ref="BD21:BL21"/>
    <mergeCell ref="BE19:BL19"/>
    <mergeCell ref="AS21:BC21"/>
    <mergeCell ref="A120:V120"/>
    <mergeCell ref="A71:BL71"/>
    <mergeCell ref="A69:C69"/>
    <mergeCell ref="A63:C64"/>
    <mergeCell ref="BE44:BL45"/>
    <mergeCell ref="BE59:BL59"/>
    <mergeCell ref="AE21:AR21"/>
    <mergeCell ref="I22:S22"/>
    <mergeCell ref="A21:T21"/>
    <mergeCell ref="A126:H126"/>
    <mergeCell ref="A125:H125"/>
    <mergeCell ref="A123:V123"/>
    <mergeCell ref="AO124:BG124"/>
    <mergeCell ref="AO118:BG118"/>
    <mergeCell ref="A119:F119"/>
    <mergeCell ref="AO123:BG123"/>
    <mergeCell ref="W118:AM118"/>
    <mergeCell ref="W124:AM124"/>
    <mergeCell ref="A38:F38"/>
    <mergeCell ref="A46:C46"/>
    <mergeCell ref="AO59:AV59"/>
    <mergeCell ref="D44:AN45"/>
    <mergeCell ref="AW46:BD46"/>
    <mergeCell ref="AW59:BD59"/>
    <mergeCell ref="D52:AN52"/>
    <mergeCell ref="D48:AN48"/>
    <mergeCell ref="G38:BL38"/>
    <mergeCell ref="AW56:BD56"/>
    <mergeCell ref="BE49:BL49"/>
    <mergeCell ref="BE50:BL50"/>
    <mergeCell ref="BE69:BL69"/>
    <mergeCell ref="AW63:BD64"/>
    <mergeCell ref="AW69:BD69"/>
    <mergeCell ref="D65:AN65"/>
    <mergeCell ref="AW55:BD55"/>
    <mergeCell ref="AO63:AV64"/>
    <mergeCell ref="BE56:BL56"/>
    <mergeCell ref="BE68:BL68"/>
    <mergeCell ref="AE78:AN78"/>
    <mergeCell ref="BE74:BL74"/>
    <mergeCell ref="G74:Y74"/>
    <mergeCell ref="BE73:BL73"/>
    <mergeCell ref="AE74:AN74"/>
    <mergeCell ref="AO74:AV74"/>
    <mergeCell ref="G73:Y73"/>
    <mergeCell ref="Z73:AD73"/>
    <mergeCell ref="AW74:BD74"/>
    <mergeCell ref="AE73:AN73"/>
    <mergeCell ref="AO49:AV49"/>
    <mergeCell ref="AO50:AV50"/>
    <mergeCell ref="AO51:AV51"/>
    <mergeCell ref="D49:AN49"/>
    <mergeCell ref="D53:AN53"/>
    <mergeCell ref="AW86:BD86"/>
    <mergeCell ref="D57:AN57"/>
    <mergeCell ref="A86:F86"/>
    <mergeCell ref="G86:Y86"/>
    <mergeCell ref="G79:Y79"/>
    <mergeCell ref="G80:Y80"/>
    <mergeCell ref="Z80:AD80"/>
    <mergeCell ref="AE80:AN80"/>
    <mergeCell ref="AO82:AV82"/>
    <mergeCell ref="AW83:BD83"/>
    <mergeCell ref="BE83:BL83"/>
    <mergeCell ref="Z81:AD81"/>
    <mergeCell ref="AE81:AN81"/>
    <mergeCell ref="AO81:AV81"/>
    <mergeCell ref="AW81:BD81"/>
    <mergeCell ref="AE88:AN88"/>
    <mergeCell ref="G87:Y87"/>
    <mergeCell ref="G83:Y83"/>
    <mergeCell ref="AO85:AV85"/>
    <mergeCell ref="BE82:BL82"/>
    <mergeCell ref="AW87:BD87"/>
    <mergeCell ref="BE87:BL87"/>
    <mergeCell ref="G85:Y85"/>
    <mergeCell ref="BE84:BL84"/>
    <mergeCell ref="BE80:BL80"/>
    <mergeCell ref="A82:F82"/>
    <mergeCell ref="AO90:AV90"/>
    <mergeCell ref="Z83:AD83"/>
    <mergeCell ref="AE83:AN83"/>
    <mergeCell ref="AO83:AV83"/>
    <mergeCell ref="Z86:AD86"/>
    <mergeCell ref="AE86:AN86"/>
    <mergeCell ref="AO86:AV86"/>
    <mergeCell ref="Z88:AD88"/>
    <mergeCell ref="Z84:AD84"/>
    <mergeCell ref="AE84:AN84"/>
    <mergeCell ref="A81:F81"/>
    <mergeCell ref="A79:F79"/>
    <mergeCell ref="BE79:BL79"/>
    <mergeCell ref="AW73:BD73"/>
    <mergeCell ref="A77:F77"/>
    <mergeCell ref="G77:Y77"/>
    <mergeCell ref="Z78:AD78"/>
    <mergeCell ref="A80:F80"/>
    <mergeCell ref="AE91:AN91"/>
    <mergeCell ref="AO91:AV91"/>
    <mergeCell ref="AW91:BD91"/>
    <mergeCell ref="A83:F83"/>
    <mergeCell ref="Z79:AD79"/>
    <mergeCell ref="AE79:AN79"/>
    <mergeCell ref="AO79:AV79"/>
    <mergeCell ref="AW79:BD79"/>
    <mergeCell ref="A84:F84"/>
    <mergeCell ref="G84:Y84"/>
    <mergeCell ref="G40:BL40"/>
    <mergeCell ref="AO57:AV57"/>
    <mergeCell ref="AW49:BD49"/>
    <mergeCell ref="AW50:BD50"/>
    <mergeCell ref="BE91:BL91"/>
    <mergeCell ref="G81:Y81"/>
    <mergeCell ref="AW84:BD84"/>
    <mergeCell ref="AO84:AV84"/>
    <mergeCell ref="AW82:BD82"/>
    <mergeCell ref="Z91:AD91"/>
    <mergeCell ref="A54:C54"/>
    <mergeCell ref="D54:AN54"/>
    <mergeCell ref="BE57:BL57"/>
    <mergeCell ref="BE54:BL54"/>
    <mergeCell ref="A57:C57"/>
    <mergeCell ref="BE51:BL51"/>
    <mergeCell ref="AW51:BD51"/>
    <mergeCell ref="AW52:BD52"/>
    <mergeCell ref="AW53:BD53"/>
    <mergeCell ref="D51:AN51"/>
    <mergeCell ref="AW106:BD106"/>
    <mergeCell ref="BE58:BL58"/>
    <mergeCell ref="AW57:BD57"/>
    <mergeCell ref="AW58:BD58"/>
    <mergeCell ref="A105:F105"/>
    <mergeCell ref="BE105:BL105"/>
    <mergeCell ref="A58:C58"/>
    <mergeCell ref="D58:AN58"/>
    <mergeCell ref="A68:C68"/>
    <mergeCell ref="D68:AN68"/>
    <mergeCell ref="BE109:BL109"/>
    <mergeCell ref="AO68:AV68"/>
    <mergeCell ref="AW68:BD68"/>
    <mergeCell ref="AO58:AV58"/>
    <mergeCell ref="BE81:BL81"/>
    <mergeCell ref="A106:F106"/>
    <mergeCell ref="G106:Y106"/>
    <mergeCell ref="Z106:AD106"/>
    <mergeCell ref="AE106:AN106"/>
    <mergeCell ref="AO106:AV106"/>
    <mergeCell ref="AW108:BD108"/>
    <mergeCell ref="BE106:BL106"/>
    <mergeCell ref="Z111:AD111"/>
    <mergeCell ref="AE111:AN111"/>
    <mergeCell ref="AO111:AV111"/>
    <mergeCell ref="AW111:BD111"/>
    <mergeCell ref="BE111:BL111"/>
    <mergeCell ref="BE108:BL108"/>
    <mergeCell ref="AW107:BD107"/>
    <mergeCell ref="AW109:BD109"/>
    <mergeCell ref="G110:Y110"/>
    <mergeCell ref="Z110:AD110"/>
    <mergeCell ref="AE110:AN110"/>
    <mergeCell ref="AO110:AV110"/>
    <mergeCell ref="AW110:BD110"/>
    <mergeCell ref="A108:F108"/>
    <mergeCell ref="G108:Y108"/>
    <mergeCell ref="Z108:AD108"/>
    <mergeCell ref="AE108:AN108"/>
    <mergeCell ref="AO108:AV108"/>
    <mergeCell ref="AE112:AN112"/>
    <mergeCell ref="AO112:AV112"/>
    <mergeCell ref="AW112:BD112"/>
    <mergeCell ref="BE110:BL110"/>
    <mergeCell ref="G105:BD105"/>
    <mergeCell ref="A113:F113"/>
    <mergeCell ref="G113:Y113"/>
    <mergeCell ref="Z113:AD113"/>
    <mergeCell ref="AE113:AN113"/>
    <mergeCell ref="AO113:AV113"/>
    <mergeCell ref="AW113:BD113"/>
    <mergeCell ref="A112:F112"/>
    <mergeCell ref="G112:Y112"/>
    <mergeCell ref="Z112:AD112"/>
    <mergeCell ref="BE113:BL113"/>
    <mergeCell ref="A109:F109"/>
    <mergeCell ref="Z109:AD109"/>
    <mergeCell ref="AE109:AN109"/>
    <mergeCell ref="G109:Y109"/>
    <mergeCell ref="BE112:BL112"/>
    <mergeCell ref="BE107:BL107"/>
    <mergeCell ref="A111:F111"/>
    <mergeCell ref="G111:Y111"/>
    <mergeCell ref="A107:F107"/>
    <mergeCell ref="Z107:AD107"/>
    <mergeCell ref="AE107:AN107"/>
    <mergeCell ref="AO107:AV107"/>
    <mergeCell ref="G107:Y107"/>
    <mergeCell ref="AO109:AV109"/>
    <mergeCell ref="A110:F110"/>
  </mergeCells>
  <phoneticPr fontId="0" type="noConversion"/>
  <conditionalFormatting sqref="D59 G72:G116">
    <cfRule type="cellIs" dxfId="37" priority="465" stopIfTrue="1" operator="equal">
      <formula>#REF!</formula>
    </cfRule>
  </conditionalFormatting>
  <conditionalFormatting sqref="A72:F116">
    <cfRule type="cellIs" dxfId="36" priority="466" stopIfTrue="1" operator="equal">
      <formula>0</formula>
    </cfRule>
  </conditionalFormatting>
  <conditionalFormatting sqref="G87:G91 D55 D47">
    <cfRule type="cellIs" dxfId="35" priority="638" stopIfTrue="1" operator="equal">
      <formula>#REF!</formula>
    </cfRule>
  </conditionalFormatting>
  <conditionalFormatting sqref="G107 G97 G82 G73">
    <cfRule type="cellIs" dxfId="34" priority="710" stopIfTrue="1" operator="equal">
      <formula>#REF!</formula>
    </cfRule>
  </conditionalFormatting>
  <conditionalFormatting sqref="G109 G99">
    <cfRule type="cellIs" dxfId="33" priority="817" stopIfTrue="1" operator="equal">
      <formula>#REF!</formula>
    </cfRule>
  </conditionalFormatting>
  <conditionalFormatting sqref="G111 G108:G109 G101 G98:G99">
    <cfRule type="cellIs" dxfId="32" priority="882" stopIfTrue="1" operator="equal">
      <formula>#REF!</formula>
    </cfRule>
  </conditionalFormatting>
  <conditionalFormatting sqref="G108:G111 G98:G101 G83:G86">
    <cfRule type="cellIs" dxfId="31" priority="358" stopIfTrue="1" operator="equal">
      <formula>#REF!</formula>
    </cfRule>
  </conditionalFormatting>
  <conditionalFormatting sqref="D55 D47">
    <cfRule type="cellIs" dxfId="30" priority="357" stopIfTrue="1" operator="equal">
      <formula>#REF!</formula>
    </cfRule>
  </conditionalFormatting>
  <conditionalFormatting sqref="G102">
    <cfRule type="cellIs" dxfId="29" priority="335" stopIfTrue="1" operator="equal">
      <formula>#REF!</formula>
    </cfRule>
  </conditionalFormatting>
  <conditionalFormatting sqref="G76:G77 G106:G107">
    <cfRule type="cellIs" dxfId="28" priority="220" stopIfTrue="1" operator="equal">
      <formula>$G75</formula>
    </cfRule>
  </conditionalFormatting>
  <conditionalFormatting sqref="G78:G81 G107">
    <cfRule type="cellIs" dxfId="27" priority="219" stopIfTrue="1" operator="equal">
      <formula>$G76</formula>
    </cfRule>
  </conditionalFormatting>
  <conditionalFormatting sqref="G85">
    <cfRule type="cellIs" dxfId="26" priority="212" stopIfTrue="1" operator="equal">
      <formula>$G75</formula>
    </cfRule>
  </conditionalFormatting>
  <conditionalFormatting sqref="G74">
    <cfRule type="cellIs" dxfId="25" priority="210" stopIfTrue="1" operator="equal">
      <formula>$G73</formula>
    </cfRule>
  </conditionalFormatting>
  <conditionalFormatting sqref="G87">
    <cfRule type="cellIs" dxfId="24" priority="117" stopIfTrue="1" operator="equal">
      <formula>#REF!</formula>
    </cfRule>
  </conditionalFormatting>
  <conditionalFormatting sqref="G87">
    <cfRule type="cellIs" dxfId="23" priority="115" stopIfTrue="1" operator="equal">
      <formula>#REF!</formula>
    </cfRule>
  </conditionalFormatting>
  <conditionalFormatting sqref="H76:L77">
    <cfRule type="cellIs" dxfId="22" priority="79" stopIfTrue="1" operator="equal">
      <formula>$G75</formula>
    </cfRule>
  </conditionalFormatting>
  <conditionalFormatting sqref="G87">
    <cfRule type="cellIs" dxfId="21" priority="63" stopIfTrue="1" operator="equal">
      <formula>#REF!</formula>
    </cfRule>
  </conditionalFormatting>
  <conditionalFormatting sqref="G95:G97">
    <cfRule type="cellIs" dxfId="20" priority="53" stopIfTrue="1" operator="equal">
      <formula>$G94</formula>
    </cfRule>
  </conditionalFormatting>
  <conditionalFormatting sqref="G97">
    <cfRule type="cellIs" dxfId="19" priority="52" stopIfTrue="1" operator="equal">
      <formula>$G95</formula>
    </cfRule>
  </conditionalFormatting>
  <conditionalFormatting sqref="G97">
    <cfRule type="cellIs" dxfId="18" priority="51" stopIfTrue="1" operator="equal">
      <formula>$G94</formula>
    </cfRule>
  </conditionalFormatting>
  <conditionalFormatting sqref="G102">
    <cfRule type="cellIs" dxfId="17" priority="50" stopIfTrue="1" operator="equal">
      <formula>$G95</formula>
    </cfRule>
  </conditionalFormatting>
  <conditionalFormatting sqref="G100">
    <cfRule type="cellIs" dxfId="16" priority="49" stopIfTrue="1" operator="equal">
      <formula>$G95</formula>
    </cfRule>
  </conditionalFormatting>
  <conditionalFormatting sqref="G94">
    <cfRule type="cellIs" dxfId="15" priority="48" stopIfTrue="1" operator="equal">
      <formula>$G93</formula>
    </cfRule>
  </conditionalFormatting>
  <conditionalFormatting sqref="G96:L96">
    <cfRule type="cellIs" dxfId="14" priority="47" stopIfTrue="1" operator="equal">
      <formula>$G95</formula>
    </cfRule>
  </conditionalFormatting>
  <conditionalFormatting sqref="G96">
    <cfRule type="cellIs" dxfId="13" priority="46" stopIfTrue="1" operator="equal">
      <formula>$G94</formula>
    </cfRule>
  </conditionalFormatting>
  <conditionalFormatting sqref="G97">
    <cfRule type="cellIs" dxfId="12" priority="45" stopIfTrue="1" operator="equal">
      <formula>$G99</formula>
    </cfRule>
  </conditionalFormatting>
  <conditionalFormatting sqref="G109 G99 G86 G83:G84">
    <cfRule type="cellIs" dxfId="11" priority="44" stopIfTrue="1" operator="equal">
      <formula>#REF!</formula>
    </cfRule>
  </conditionalFormatting>
  <conditionalFormatting sqref="G97">
    <cfRule type="cellIs" dxfId="10" priority="43" stopIfTrue="1" operator="equal">
      <formula>$G93</formula>
    </cfRule>
  </conditionalFormatting>
  <conditionalFormatting sqref="G88:G91">
    <cfRule type="cellIs" dxfId="9" priority="930" stopIfTrue="1" operator="equal">
      <formula>$G76</formula>
    </cfRule>
  </conditionalFormatting>
  <conditionalFormatting sqref="G77">
    <cfRule type="cellIs" dxfId="8" priority="24" stopIfTrue="1" operator="equal">
      <formula>$G76</formula>
    </cfRule>
  </conditionalFormatting>
  <conditionalFormatting sqref="G77:L77">
    <cfRule type="cellIs" dxfId="7" priority="23" stopIfTrue="1" operator="equal">
      <formula>$G76</formula>
    </cfRule>
  </conditionalFormatting>
  <conditionalFormatting sqref="G77">
    <cfRule type="cellIs" dxfId="6" priority="22" stopIfTrue="1" operator="equal">
      <formula>$G75</formula>
    </cfRule>
  </conditionalFormatting>
  <conditionalFormatting sqref="G112">
    <cfRule type="cellIs" dxfId="5" priority="17" stopIfTrue="1" operator="equal">
      <formula>#REF!</formula>
    </cfRule>
  </conditionalFormatting>
  <conditionalFormatting sqref="G112">
    <cfRule type="cellIs" dxfId="4" priority="13" stopIfTrue="1" operator="equal">
      <formula>$G106</formula>
    </cfRule>
  </conditionalFormatting>
  <conditionalFormatting sqref="G110">
    <cfRule type="cellIs" dxfId="3" priority="12" stopIfTrue="1" operator="equal">
      <formula>$G106</formula>
    </cfRule>
  </conditionalFormatting>
  <conditionalFormatting sqref="G105">
    <cfRule type="cellIs" dxfId="2" priority="11" stopIfTrue="1" operator="equal">
      <formula>$G104</formula>
    </cfRule>
  </conditionalFormatting>
  <conditionalFormatting sqref="G107">
    <cfRule type="cellIs" dxfId="1" priority="959" stopIfTrue="1" operator="equal">
      <formula>$G110</formula>
    </cfRule>
  </conditionalFormatting>
  <conditionalFormatting sqref="G107">
    <cfRule type="cellIs" dxfId="0" priority="980" stopIfTrue="1" operator="equal">
      <formula>#REF!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3" manualBreakCount="3">
    <brk id="40" max="63" man="1"/>
    <brk id="77" max="63" man="1"/>
    <brk id="9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2025-04-15T08:55:46Z</cp:lastPrinted>
  <dcterms:created xsi:type="dcterms:W3CDTF">2016-08-15T09:54:21Z</dcterms:created>
  <dcterms:modified xsi:type="dcterms:W3CDTF">2025-04-15T09:44:41Z</dcterms:modified>
</cp:coreProperties>
</file>