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Березень\0403\Звіти економіка\"/>
    </mc:Choice>
  </mc:AlternateContent>
  <bookViews>
    <workbookView xWindow="0" yWindow="0" windowWidth="28800" windowHeight="11835"/>
  </bookViews>
  <sheets>
    <sheet name="2717610" sheetId="3" r:id="rId1"/>
  </sheets>
  <definedNames>
    <definedName name="_xlnm.Print_Area" localSheetId="0">'2717610'!$A$1:$M$111</definedName>
  </definedNames>
  <calcPr calcId="152511"/>
</workbook>
</file>

<file path=xl/calcChain.xml><?xml version="1.0" encoding="utf-8"?>
<calcChain xmlns="http://schemas.openxmlformats.org/spreadsheetml/2006/main">
  <c r="M85" i="3" l="1"/>
  <c r="K85" i="3"/>
  <c r="M84" i="3"/>
  <c r="K84" i="3"/>
  <c r="J82" i="3"/>
  <c r="H82" i="3"/>
  <c r="J81" i="3"/>
  <c r="H81" i="3"/>
  <c r="J83" i="3"/>
  <c r="H83" i="3"/>
  <c r="J85" i="3"/>
  <c r="H85" i="3"/>
  <c r="G84" i="3"/>
  <c r="G85" i="3"/>
  <c r="G86" i="3"/>
  <c r="M86" i="3"/>
  <c r="K86" i="3"/>
  <c r="G87" i="3"/>
  <c r="K87" i="3"/>
  <c r="M72" i="3"/>
  <c r="K72" i="3"/>
  <c r="K64" i="3"/>
  <c r="K74" i="3"/>
  <c r="M74" i="3"/>
  <c r="K75" i="3"/>
  <c r="M75" i="3"/>
  <c r="K76" i="3"/>
  <c r="M76" i="3"/>
  <c r="K77" i="3"/>
  <c r="M77" i="3"/>
  <c r="K78" i="3"/>
  <c r="M78" i="3"/>
  <c r="H62" i="3"/>
  <c r="J64" i="3"/>
  <c r="J62" i="3"/>
  <c r="J63" i="3"/>
  <c r="H63" i="3"/>
  <c r="J65" i="3"/>
  <c r="J67" i="3"/>
  <c r="J68" i="3"/>
  <c r="M69" i="3"/>
  <c r="K63" i="3"/>
  <c r="M63" i="3"/>
  <c r="M64" i="3"/>
  <c r="K65" i="3"/>
  <c r="M65" i="3"/>
  <c r="K66" i="3"/>
  <c r="M66" i="3"/>
  <c r="K67" i="3"/>
  <c r="M67" i="3"/>
  <c r="K68" i="3"/>
  <c r="M68" i="3"/>
  <c r="K69" i="3"/>
  <c r="J69" i="3"/>
  <c r="G63" i="3"/>
  <c r="G64" i="3"/>
  <c r="G65" i="3"/>
  <c r="G66" i="3"/>
  <c r="G67" i="3"/>
  <c r="G68" i="3"/>
  <c r="G69" i="3"/>
  <c r="H52" i="3"/>
  <c r="J52" i="3"/>
  <c r="E39" i="3"/>
  <c r="G39" i="3"/>
  <c r="H39" i="3"/>
  <c r="J39" i="3"/>
  <c r="K39" i="3"/>
  <c r="M39" i="3"/>
  <c r="J40" i="3"/>
  <c r="K40" i="3"/>
  <c r="M40" i="3"/>
  <c r="J41" i="3"/>
  <c r="K41" i="3"/>
  <c r="M41" i="3"/>
  <c r="J42" i="3"/>
  <c r="K42" i="3"/>
  <c r="M42" i="3"/>
  <c r="K43" i="3"/>
  <c r="M43" i="3"/>
  <c r="J44" i="3"/>
  <c r="K44" i="3"/>
  <c r="M44" i="3"/>
  <c r="G52" i="3"/>
  <c r="K52" i="3"/>
  <c r="M52" i="3"/>
  <c r="G53" i="3"/>
  <c r="J53" i="3"/>
  <c r="K53" i="3"/>
  <c r="M53" i="3"/>
  <c r="G62" i="3"/>
  <c r="K62" i="3"/>
  <c r="M62" i="3"/>
  <c r="K73" i="3"/>
  <c r="M73" i="3"/>
  <c r="G81" i="3"/>
  <c r="K81" i="3"/>
  <c r="M81" i="3"/>
  <c r="G82" i="3"/>
  <c r="K82" i="3"/>
  <c r="M82" i="3"/>
  <c r="G83" i="3"/>
  <c r="M83" i="3"/>
  <c r="K83" i="3"/>
  <c r="K91" i="3"/>
  <c r="M91" i="3"/>
  <c r="G94" i="3"/>
  <c r="H94" i="3"/>
  <c r="J94" i="3"/>
  <c r="K94" i="3"/>
  <c r="M94" i="3"/>
  <c r="G96" i="3"/>
  <c r="J96" i="3"/>
  <c r="K96" i="3"/>
  <c r="M96" i="3"/>
  <c r="E98" i="3"/>
  <c r="G98" i="3"/>
  <c r="K98" i="3"/>
  <c r="M98" i="3"/>
</calcChain>
</file>

<file path=xl/sharedStrings.xml><?xml version="1.0" encoding="utf-8"?>
<sst xmlns="http://schemas.openxmlformats.org/spreadsheetml/2006/main" count="213" uniqueCount="117">
  <si>
    <t>1.</t>
  </si>
  <si>
    <t>2.</t>
  </si>
  <si>
    <t>3.</t>
  </si>
  <si>
    <t>(КФКВК)</t>
  </si>
  <si>
    <t>4.</t>
  </si>
  <si>
    <t>5.</t>
  </si>
  <si>
    <t>6.</t>
  </si>
  <si>
    <t>7.</t>
  </si>
  <si>
    <t>N з/п</t>
  </si>
  <si>
    <t>Завдання</t>
  </si>
  <si>
    <t>8.</t>
  </si>
  <si>
    <t>Усього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</si>
  <si>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</si>
  <si>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</si>
  <si>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</si>
  <si>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</si>
  <si>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</si>
  <si>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</si>
  <si>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(найменування відповідального виконавця)</t>
  </si>
  <si>
    <t>(найменування головного розпорядника)</t>
  </si>
  <si>
    <t>(найменування бюджетної програми)</t>
  </si>
  <si>
    <t>Звіт</t>
  </si>
  <si>
    <t>Затверджено у паспорті бюджетної програми</t>
  </si>
  <si>
    <t>Відхилення</t>
  </si>
  <si>
    <t>загальний фонд</t>
  </si>
  <si>
    <t>спеціальний фонд</t>
  </si>
  <si>
    <t>усього</t>
  </si>
  <si>
    <t>Показники</t>
  </si>
  <si>
    <t>Аналіз стану виконання результативних показників</t>
  </si>
  <si>
    <t>N
з/п</t>
  </si>
  <si>
    <t>(код)</t>
  </si>
  <si>
    <t>Ціль державної політики</t>
  </si>
  <si>
    <t>гривень</t>
  </si>
  <si>
    <t>4. Цілі державної політики, на досягнення яких спрямовано реалізацію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</si>
  <si>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</si>
  <si>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</si>
  <si>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</si>
  <si>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</si>
  <si>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Касові видатки (надані кредити з бюджету)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</si>
  <si>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</si>
  <si>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</si>
  <si>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</si>
  <si>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</si>
  <si>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</si>
  <si>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* Зазначаються всі напрями використання бюджетних коштів, затверджені у паспорті бюджетної програми.</t>
  </si>
  <si>
    <t>(КТПКВК МБ)(код)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</si>
  <si>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</si>
  <si>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>Управління економіки Хмельницької міської ради</t>
  </si>
  <si>
    <t>кошторис</t>
  </si>
  <si>
    <t>розрахунок</t>
  </si>
  <si>
    <t>%</t>
  </si>
  <si>
    <t>грн.</t>
  </si>
  <si>
    <t>план заходів</t>
  </si>
  <si>
    <t>од.</t>
  </si>
  <si>
    <t>0411</t>
  </si>
  <si>
    <t>Сприяння розвитку малого та середнього підприємництва</t>
  </si>
  <si>
    <t xml:space="preserve">Забезпечення зростання внутрішнього валового продукту за рахунок діяльності суб'єктів підприємницької діяльності </t>
  </si>
  <si>
    <t>Залучення суб'єктів підприємництва до розв'язування соціально-економічних проблем на державному і регіональному рівнях</t>
  </si>
  <si>
    <t>Удосконалення структури суб'єктів підприємництва</t>
  </si>
  <si>
    <t>Підвищення технологічного рівня виробництва підприємницьких структур</t>
  </si>
  <si>
    <t>Заохочення розвитку суб'єктів підприємницької діяльності у пріорітетних галузях і на територіях пріорітетного розвитку</t>
  </si>
  <si>
    <t>Створення нових робочих місць, зменшення безробіття</t>
  </si>
  <si>
    <t>Сприяння максимальній самореалізації громадян у підприємницькій діяльності</t>
  </si>
  <si>
    <t>Формування нової соціальної верстви власників і підприємців</t>
  </si>
  <si>
    <t>Створення та розвитку індустріального парку "Хмельницький"</t>
  </si>
  <si>
    <t>Підтримка підприємництва міста Хмельницького</t>
  </si>
  <si>
    <t>Створення та розвиток індустріального парку "Хмельницький"</t>
  </si>
  <si>
    <t>Середні витрати на організацію заходів</t>
  </si>
  <si>
    <t>Програма створення та розвитку індустріального парку "Хмельницький"</t>
  </si>
  <si>
    <t>Обсяг видатків</t>
  </si>
  <si>
    <t>Кількість запланованих (профінансованих) заходів</t>
  </si>
  <si>
    <t>Відсоток реалізованих заходів до запланованих (профінансованих)</t>
  </si>
  <si>
    <t>Головний бухгалтер</t>
  </si>
  <si>
    <t>Створення сприятливих умов для активізації підприємницької діяльності та поліпшення інвестиційного клімату, забезпечення конкурентноспроможності підприємництва та підвищення його ролі у вирішенні завдань соціально-економічного розвитку громади.</t>
  </si>
  <si>
    <t>Підтримка підприємництва Хмельницької міської територіальної громади</t>
  </si>
  <si>
    <t>Підтримка підприємництва Хмельницької МТГ</t>
  </si>
  <si>
    <t>Надання фінансової підтримки суб'єктам підприємництва шляхом часткового відшкодування з бюджету відсоткових ставок за кредитами</t>
  </si>
  <si>
    <t>Програма розвитку підприємництва  Хмельницької МТГ на 2019-2021 роки</t>
  </si>
  <si>
    <t>В.о. начальника управління економіки</t>
  </si>
  <si>
    <t>Наталія САХАРОВА</t>
  </si>
  <si>
    <t>(Власне ім'я, ПРІЗВИЩЕ)</t>
  </si>
  <si>
    <t>Вероніка ПАВЛЮК</t>
  </si>
  <si>
    <t>Пояснення щодо причин розбіжностей між фактичними та затвердженими результативними показниками:   у зв'язку із вкведенням воєнного стану заходи по створенню та розвитку індустріального парку "Хмельницький" упралінням економіки не проводились.</t>
  </si>
  <si>
    <t>про виконання паспорта бюджетної програми місцевого бюджету за 2023  рік</t>
  </si>
  <si>
    <t>Підтримка суб'єктів підприємництва під час дії воєнного стану</t>
  </si>
  <si>
    <t>Погашення кредиторської заборгованості, зароеєстрованої станом на 01.01.2023 року</t>
  </si>
  <si>
    <t>обсяг видатків на заходи</t>
  </si>
  <si>
    <t>обсяг видатків на відшкодування відсоткових ставок</t>
  </si>
  <si>
    <t>обсяг видатків на придбання презентаційної продукції</t>
  </si>
  <si>
    <t>обсяг видатків на погашення кредиторської заборгованострі,зареєстрованої станом на 01.01.2023р.</t>
  </si>
  <si>
    <t>обсяг видатків на часткове відшкодування витрат суб'єктам господарювання на купівлю засобів супутникового зв'язку для безперешкодного доступу до інтернету</t>
  </si>
  <si>
    <t>обсяг видатків на часткове відшкодування вартості генераторів, інверторно-акумуляторних систем безперебійного живлення, засобів супутникового зв'язку для безперешкодного доступу до інтернету</t>
  </si>
  <si>
    <t>обсяг видатків на виплату коштів переможцям конкурсу підприємницьких бізнес-ініціатив (стартапів)</t>
  </si>
  <si>
    <t>обсяг витрат на надання підтримки за приріст поголів'я корів</t>
  </si>
  <si>
    <t>Відхилення між показниками видатків загального фонду затвердженими та касовими виникло внаслідок введення воєнного стану в Україні, з обмеженнями, передбаченими Постановою КМУ від 09.06.2021р. №590, а також у зв'язку із низькою кількість звернень по часткове відшкодування відсоткових ставок за кредитами , по часткове відшкодування витрат на придбання генераторів та засобів супутникового зв'язку та за приріст поголів'я корів.</t>
  </si>
  <si>
    <t>Відхилення між показниками видатків загального фонду затвердженими та касовими виникло внаслідок введення воєнного стану в Україні, з обмеженнями, передбаченими Постановою КМУ від 09.06.2021р. №590, а також у зв'язку із низькою кількість звернень по часткове відшкодування відсоткових ставок за кредитами та по часткове відшкодування витрат на придбання генераторів та засобів супутникового зв'язку та за приріст поголів'я корів.</t>
  </si>
  <si>
    <t>кількість запланованих заходів</t>
  </si>
  <si>
    <t>запланована кількість суб'єктів підприємницької діяльності, які отримають часткове відшкодування відсоткових ставок</t>
  </si>
  <si>
    <t xml:space="preserve">од. </t>
  </si>
  <si>
    <t>згідно заявок банків</t>
  </si>
  <si>
    <t>кількість одиниць презентаційної продукції</t>
  </si>
  <si>
    <t>запланована кількість суб'єктів підприємництва, які отримають  часткове відшкодування витрат суб'єктам господарювання на купівлю засобів супутникового зв'язку для безперешкодного доступу до інтернету</t>
  </si>
  <si>
    <t>запланована кількість суб'єктів підприємництва, які отримають часткове відшкодування вартості генераторів, інверторно-акумуляторних систем безперебійного живлення, засобів супутникового зв'язку для безперешкодного доступу до інтернету</t>
  </si>
  <si>
    <t>кількість запланованих призових місць конкурсу бізнес-ініціатив (стартапів)</t>
  </si>
  <si>
    <t>запланована кількість отримувачів коштів за приріст поголів'я корів</t>
  </si>
  <si>
    <t>Відхилення між показниками плановими та фактичними виникло внаслідок введення воєнного стану в Україні, з обмеженнями, передбаченими Постановою КМУ від 09.06.2021р. №590, а також у зв'язку із низькою кількість звернень по часткове відшкодування відсоткових ставок за кредитами , по часткове відшкодування витрат на придбання генераторів та засобів супутникового зв'язку та за приріст поголів'я корів, кількість придбання презентаційної продукції більша за планову при меншому обсязі фактичних видактів порівняно з плановими свідчить про економію бюджетних коштів.</t>
  </si>
  <si>
    <t>середні витрати на одного суб'єкта підприємництва</t>
  </si>
  <si>
    <t>середні витрати на реалізацію одного  заходу</t>
  </si>
  <si>
    <t>середні витрати на придбання презентаційної продукції</t>
  </si>
  <si>
    <t>середні витрати на одного суб'єкта підприємництва (часткове відшкодування вартості супутникового зв'язку)</t>
  </si>
  <si>
    <t>середні витрати на одного суб'єкта підприємництва (часткове відшкодування вартості генераторів, інверторно-акумуляторних систем безперебійного живлення, засобів супутникового зв'язку)</t>
  </si>
  <si>
    <t>середні витрати на виплату коштів переможцю конкурсу бізнес-ініціатив (стартапів)</t>
  </si>
  <si>
    <t>середні витрати на виплату за приріст поголів'я корів на 1 отримувача коштів</t>
  </si>
  <si>
    <t>Середні витрати фактичні є меншими за планові за рахунок значно меншої кількості звернень за відшкодуванням відсоткових ставок за кредитами , частковим відшкодуванням витрат на придбання генераторів та засобів супутникового зв'язку та за приріст поголів'я корів</t>
  </si>
  <si>
    <t>відсоток реалізованих заходів до запланованих</t>
  </si>
  <si>
    <t>відсоток погашення кредиторської заборгованості, зареєстрованої станом на 01.01.2023р.</t>
  </si>
  <si>
    <t>Програма має середню ефективність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</si>
</sst>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68">
    <xf numFmtId="0" fontId="0" fillId="0" borderId="0" xfId="0"/>
    <xf numFmtId="0" fontId="5" fillId="0" borderId="0" xfId="0" applyFont="1"/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4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8" fillId="0" borderId="0" xfId="0" applyFont="1"/>
    <xf numFmtId="2" fontId="8" fillId="0" borderId="0" xfId="0" applyNumberFormat="1" applyFont="1"/>
    <xf numFmtId="0" fontId="6" fillId="0" borderId="0" xfId="0" applyFont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8" fillId="0" borderId="0" xfId="0" applyFont="1" applyAlignment="1">
      <alignment horizontal="left" wrapText="1"/>
    </xf>
    <xf numFmtId="0" fontId="5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2" xfId="0" applyFont="1" applyBorder="1" applyAlignment="1">
      <alignment horizontal="center" wrapText="1"/>
    </xf>
    <xf numFmtId="49" fontId="9" fillId="0" borderId="2" xfId="0" applyNumberFormat="1" applyFont="1" applyBorder="1" applyAlignment="1">
      <alignment horizontal="center" wrapText="1"/>
    </xf>
    <xf numFmtId="0" fontId="5" fillId="0" borderId="0" xfId="0" applyFont="1" applyAlignment="1">
      <alignment vertical="top"/>
    </xf>
    <xf numFmtId="1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3" fillId="3" borderId="1" xfId="1" applyFont="1" applyFill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13" fillId="0" borderId="0" xfId="0" applyFont="1" applyFill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9" fillId="0" borderId="2" xfId="0" applyFont="1" applyBorder="1" applyAlignment="1">
      <alignment horizontal="center"/>
    </xf>
    <xf numFmtId="0" fontId="8" fillId="0" borderId="0" xfId="0" applyFont="1" applyAlignment="1">
      <alignment horizontal="left" wrapText="1"/>
    </xf>
    <xf numFmtId="0" fontId="12" fillId="0" borderId="0" xfId="0" applyFont="1" applyAlignment="1">
      <alignment horizontal="left" vertical="top" wrapText="1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</cellXfs>
  <cellStyles count="3">
    <cellStyle name="Звичайний" xfId="0" builtinId="0"/>
    <cellStyle name="Звичайний 2" xfId="1"/>
    <cellStyle name="Звичайни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11"/>
  <sheetViews>
    <sheetView tabSelected="1" zoomScaleNormal="100" workbookViewId="0">
      <selection activeCell="A102" sqref="A102:M102"/>
    </sheetView>
  </sheetViews>
  <sheetFormatPr defaultRowHeight="15.75" x14ac:dyDescent="0.25"/>
  <cols>
    <col min="1" max="1" width="4.42578125" style="8" customWidth="1"/>
    <col min="2" max="2" width="27" style="8" customWidth="1"/>
    <col min="3" max="3" width="10.5703125" style="8" customWidth="1"/>
    <col min="4" max="4" width="13.42578125" style="8" customWidth="1"/>
    <col min="5" max="10" width="13" style="8" customWidth="1"/>
    <col min="11" max="11" width="13.7109375" style="8" customWidth="1"/>
    <col min="12" max="12" width="13" style="8" customWidth="1"/>
    <col min="13" max="13" width="13.7109375" style="8" customWidth="1"/>
    <col min="14" max="16384" width="9.140625" style="8"/>
  </cols>
  <sheetData>
    <row r="1" spans="1:13" ht="15.75" customHeight="1" x14ac:dyDescent="0.25">
      <c r="J1" s="61" t="s">
        <v>46</v>
      </c>
      <c r="K1" s="61"/>
      <c r="L1" s="61"/>
      <c r="M1" s="61"/>
    </row>
    <row r="2" spans="1:13" x14ac:dyDescent="0.25">
      <c r="J2" s="61"/>
      <c r="K2" s="61"/>
      <c r="L2" s="61"/>
      <c r="M2" s="61"/>
    </row>
    <row r="3" spans="1:13" x14ac:dyDescent="0.25">
      <c r="J3" s="61"/>
      <c r="K3" s="61"/>
      <c r="L3" s="61"/>
      <c r="M3" s="61"/>
    </row>
    <row r="4" spans="1:13" x14ac:dyDescent="0.25">
      <c r="J4" s="61"/>
      <c r="K4" s="61"/>
      <c r="L4" s="61"/>
      <c r="M4" s="61"/>
    </row>
    <row r="5" spans="1:13" x14ac:dyDescent="0.25">
      <c r="A5" s="63" t="s">
        <v>21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</row>
    <row r="6" spans="1:13" x14ac:dyDescent="0.25">
      <c r="A6" s="63" t="s">
        <v>83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</row>
    <row r="7" spans="1:13" x14ac:dyDescent="0.25">
      <c r="A7" s="57" t="s">
        <v>0</v>
      </c>
      <c r="B7" s="17">
        <v>2700000</v>
      </c>
      <c r="C7" s="13"/>
      <c r="E7" s="59" t="s">
        <v>47</v>
      </c>
      <c r="F7" s="59"/>
      <c r="G7" s="59"/>
      <c r="H7" s="59"/>
      <c r="I7" s="59"/>
      <c r="J7" s="59"/>
      <c r="K7" s="59"/>
      <c r="L7" s="59"/>
      <c r="M7" s="59"/>
    </row>
    <row r="8" spans="1:13" ht="15" customHeight="1" x14ac:dyDescent="0.25">
      <c r="A8" s="57"/>
      <c r="B8" s="10" t="s">
        <v>30</v>
      </c>
      <c r="C8" s="13"/>
      <c r="E8" s="64" t="s">
        <v>19</v>
      </c>
      <c r="F8" s="64"/>
      <c r="G8" s="64"/>
      <c r="H8" s="64"/>
      <c r="I8" s="64"/>
      <c r="J8" s="64"/>
      <c r="K8" s="64"/>
      <c r="L8" s="64"/>
      <c r="M8" s="64"/>
    </row>
    <row r="9" spans="1:13" x14ac:dyDescent="0.25">
      <c r="A9" s="57" t="s">
        <v>1</v>
      </c>
      <c r="B9" s="16">
        <v>2710000</v>
      </c>
      <c r="C9" s="13"/>
      <c r="E9" s="59" t="s">
        <v>47</v>
      </c>
      <c r="F9" s="59"/>
      <c r="G9" s="59"/>
      <c r="H9" s="59"/>
      <c r="I9" s="59"/>
      <c r="J9" s="59"/>
      <c r="K9" s="59"/>
      <c r="L9" s="59"/>
      <c r="M9" s="59"/>
    </row>
    <row r="10" spans="1:13" ht="15" customHeight="1" x14ac:dyDescent="0.25">
      <c r="A10" s="57"/>
      <c r="B10" s="10" t="s">
        <v>30</v>
      </c>
      <c r="C10" s="13"/>
      <c r="E10" s="44" t="s">
        <v>18</v>
      </c>
      <c r="F10" s="44"/>
      <c r="G10" s="44"/>
      <c r="H10" s="44"/>
      <c r="I10" s="44"/>
      <c r="J10" s="44"/>
      <c r="K10" s="44"/>
      <c r="L10" s="44"/>
      <c r="M10" s="44"/>
    </row>
    <row r="11" spans="1:13" x14ac:dyDescent="0.25">
      <c r="A11" s="57" t="s">
        <v>2</v>
      </c>
      <c r="B11" s="18">
        <v>2717610</v>
      </c>
      <c r="C11" s="19" t="s">
        <v>54</v>
      </c>
      <c r="E11" s="59" t="s">
        <v>55</v>
      </c>
      <c r="F11" s="59"/>
      <c r="G11" s="59"/>
      <c r="H11" s="59"/>
      <c r="I11" s="59"/>
      <c r="J11" s="59"/>
      <c r="K11" s="59"/>
      <c r="L11" s="59"/>
      <c r="M11" s="59"/>
    </row>
    <row r="12" spans="1:13" x14ac:dyDescent="0.25">
      <c r="A12" s="57"/>
      <c r="B12" s="2" t="s">
        <v>45</v>
      </c>
      <c r="C12" s="2" t="s">
        <v>3</v>
      </c>
      <c r="E12" s="64" t="s">
        <v>20</v>
      </c>
      <c r="F12" s="64"/>
      <c r="G12" s="64"/>
      <c r="H12" s="64"/>
      <c r="I12" s="64"/>
      <c r="J12" s="64"/>
      <c r="K12" s="64"/>
      <c r="L12" s="64"/>
      <c r="M12" s="64"/>
    </row>
    <row r="13" spans="1:13" ht="19.5" customHeight="1" x14ac:dyDescent="0.25">
      <c r="A13" s="58" t="s">
        <v>33</v>
      </c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</row>
    <row r="14" spans="1:13" x14ac:dyDescent="0.25">
      <c r="A14" s="1"/>
    </row>
    <row r="15" spans="1:13" ht="31.5" x14ac:dyDescent="0.25">
      <c r="A15" s="11" t="s">
        <v>29</v>
      </c>
      <c r="B15" s="45" t="s">
        <v>31</v>
      </c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</row>
    <row r="16" spans="1:13" x14ac:dyDescent="0.25">
      <c r="A16" s="11" t="s">
        <v>0</v>
      </c>
      <c r="B16" s="55" t="s">
        <v>56</v>
      </c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</row>
    <row r="17" spans="1:13" x14ac:dyDescent="0.25">
      <c r="A17" s="11" t="s">
        <v>1</v>
      </c>
      <c r="B17" s="55" t="s">
        <v>57</v>
      </c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</row>
    <row r="18" spans="1:13" x14ac:dyDescent="0.25">
      <c r="A18" s="11" t="s">
        <v>2</v>
      </c>
      <c r="B18" s="55" t="s">
        <v>58</v>
      </c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</row>
    <row r="19" spans="1:13" x14ac:dyDescent="0.25">
      <c r="A19" s="11" t="s">
        <v>4</v>
      </c>
      <c r="B19" s="55" t="s">
        <v>59</v>
      </c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</row>
    <row r="20" spans="1:13" x14ac:dyDescent="0.25">
      <c r="A20" s="11" t="s">
        <v>5</v>
      </c>
      <c r="B20" s="55" t="s">
        <v>60</v>
      </c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</row>
    <row r="21" spans="1:13" x14ac:dyDescent="0.25">
      <c r="A21" s="11" t="s">
        <v>6</v>
      </c>
      <c r="B21" s="55" t="s">
        <v>61</v>
      </c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</row>
    <row r="22" spans="1:13" x14ac:dyDescent="0.25">
      <c r="A22" s="11" t="s">
        <v>7</v>
      </c>
      <c r="B22" s="55" t="s">
        <v>62</v>
      </c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</row>
    <row r="23" spans="1:13" x14ac:dyDescent="0.25">
      <c r="A23" s="11" t="s">
        <v>10</v>
      </c>
      <c r="B23" s="55" t="s">
        <v>63</v>
      </c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</row>
    <row r="24" spans="1:13" x14ac:dyDescent="0.25">
      <c r="A24" s="15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 x14ac:dyDescent="0.25">
      <c r="A25" s="3" t="s">
        <v>34</v>
      </c>
    </row>
    <row r="26" spans="1:13" ht="33.75" customHeight="1" x14ac:dyDescent="0.25">
      <c r="A26" s="13"/>
      <c r="B26" s="60" t="s">
        <v>73</v>
      </c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</row>
    <row r="27" spans="1:13" ht="16.5" customHeight="1" x14ac:dyDescent="0.25">
      <c r="A27" s="13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</row>
    <row r="28" spans="1:13" x14ac:dyDescent="0.25">
      <c r="A28" s="3" t="s">
        <v>35</v>
      </c>
    </row>
    <row r="29" spans="1:13" x14ac:dyDescent="0.25">
      <c r="A29" s="1"/>
    </row>
    <row r="30" spans="1:13" ht="32.25" customHeight="1" x14ac:dyDescent="0.25">
      <c r="A30" s="11" t="s">
        <v>29</v>
      </c>
      <c r="B30" s="45" t="s">
        <v>9</v>
      </c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</row>
    <row r="31" spans="1:13" ht="15.75" customHeight="1" x14ac:dyDescent="0.25">
      <c r="A31" s="11">
        <v>1</v>
      </c>
      <c r="B31" s="51" t="s">
        <v>74</v>
      </c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3"/>
    </row>
    <row r="32" spans="1:13" ht="15.75" customHeight="1" x14ac:dyDescent="0.25">
      <c r="A32" s="11">
        <v>2</v>
      </c>
      <c r="B32" s="51" t="s">
        <v>66</v>
      </c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3"/>
    </row>
    <row r="33" spans="1:26" x14ac:dyDescent="0.25">
      <c r="A33" s="1"/>
    </row>
    <row r="34" spans="1:26" x14ac:dyDescent="0.25">
      <c r="A34" s="3" t="s">
        <v>36</v>
      </c>
    </row>
    <row r="35" spans="1:26" x14ac:dyDescent="0.25">
      <c r="M35" s="13" t="s">
        <v>32</v>
      </c>
    </row>
    <row r="36" spans="1:26" ht="30" customHeight="1" x14ac:dyDescent="0.25">
      <c r="A36" s="45" t="s">
        <v>29</v>
      </c>
      <c r="B36" s="45" t="s">
        <v>37</v>
      </c>
      <c r="C36" s="45"/>
      <c r="D36" s="45"/>
      <c r="E36" s="45" t="s">
        <v>22</v>
      </c>
      <c r="F36" s="45"/>
      <c r="G36" s="45"/>
      <c r="H36" s="45" t="s">
        <v>38</v>
      </c>
      <c r="I36" s="45"/>
      <c r="J36" s="45"/>
      <c r="K36" s="45" t="s">
        <v>23</v>
      </c>
      <c r="L36" s="45"/>
      <c r="M36" s="45"/>
      <c r="R36" s="62"/>
      <c r="S36" s="62"/>
      <c r="T36" s="62"/>
      <c r="U36" s="62"/>
      <c r="V36" s="62"/>
      <c r="W36" s="62"/>
      <c r="X36" s="62"/>
      <c r="Y36" s="62"/>
      <c r="Z36" s="62"/>
    </row>
    <row r="37" spans="1:26" ht="33" customHeight="1" x14ac:dyDescent="0.25">
      <c r="A37" s="45"/>
      <c r="B37" s="45"/>
      <c r="C37" s="45"/>
      <c r="D37" s="45"/>
      <c r="E37" s="11" t="s">
        <v>24</v>
      </c>
      <c r="F37" s="11" t="s">
        <v>25</v>
      </c>
      <c r="G37" s="11" t="s">
        <v>26</v>
      </c>
      <c r="H37" s="11" t="s">
        <v>24</v>
      </c>
      <c r="I37" s="11" t="s">
        <v>25</v>
      </c>
      <c r="J37" s="11" t="s">
        <v>26</v>
      </c>
      <c r="K37" s="11" t="s">
        <v>24</v>
      </c>
      <c r="L37" s="11" t="s">
        <v>25</v>
      </c>
      <c r="M37" s="11" t="s">
        <v>26</v>
      </c>
      <c r="R37" s="15"/>
      <c r="S37" s="15"/>
      <c r="T37" s="15"/>
      <c r="U37" s="15"/>
      <c r="V37" s="15"/>
      <c r="W37" s="15"/>
      <c r="X37" s="15"/>
      <c r="Y37" s="15"/>
      <c r="Z37" s="15"/>
    </row>
    <row r="38" spans="1:26" x14ac:dyDescent="0.25">
      <c r="A38" s="11">
        <v>1</v>
      </c>
      <c r="B38" s="45">
        <v>2</v>
      </c>
      <c r="C38" s="45"/>
      <c r="D38" s="45"/>
      <c r="E38" s="11">
        <v>3</v>
      </c>
      <c r="F38" s="11">
        <v>4</v>
      </c>
      <c r="G38" s="11">
        <v>5</v>
      </c>
      <c r="H38" s="11">
        <v>6</v>
      </c>
      <c r="I38" s="11">
        <v>7</v>
      </c>
      <c r="J38" s="11">
        <v>8</v>
      </c>
      <c r="K38" s="11">
        <v>9</v>
      </c>
      <c r="L38" s="11">
        <v>10</v>
      </c>
      <c r="M38" s="11">
        <v>11</v>
      </c>
      <c r="R38" s="15"/>
      <c r="S38" s="15"/>
      <c r="T38" s="15"/>
      <c r="U38" s="15"/>
      <c r="V38" s="15"/>
      <c r="W38" s="15"/>
      <c r="X38" s="15"/>
      <c r="Y38" s="15"/>
      <c r="Z38" s="15"/>
    </row>
    <row r="39" spans="1:26" x14ac:dyDescent="0.25">
      <c r="A39" s="11"/>
      <c r="B39" s="45" t="s">
        <v>11</v>
      </c>
      <c r="C39" s="45"/>
      <c r="D39" s="45"/>
      <c r="E39" s="4">
        <f>SUM(E40:E44)</f>
        <v>5515000</v>
      </c>
      <c r="F39" s="4"/>
      <c r="G39" s="4">
        <f>F39+E39</f>
        <v>5515000</v>
      </c>
      <c r="H39" s="4">
        <f>SUM(H40:H44)</f>
        <v>4210348.04</v>
      </c>
      <c r="I39" s="7"/>
      <c r="J39" s="7">
        <f>H39</f>
        <v>4210348.04</v>
      </c>
      <c r="K39" s="7">
        <f t="shared" ref="K39:K44" si="0">H39-E39</f>
        <v>-1304651.96</v>
      </c>
      <c r="L39" s="7"/>
      <c r="M39" s="7">
        <f>K39+L39</f>
        <v>-1304651.96</v>
      </c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15.75" customHeight="1" x14ac:dyDescent="0.25">
      <c r="A40" s="27" t="s">
        <v>0</v>
      </c>
      <c r="B40" s="51" t="s">
        <v>75</v>
      </c>
      <c r="C40" s="52"/>
      <c r="D40" s="53"/>
      <c r="E40" s="32">
        <v>3141307.85</v>
      </c>
      <c r="F40" s="4"/>
      <c r="G40" s="32">
        <v>3141307.85</v>
      </c>
      <c r="H40" s="7">
        <v>2696939.13</v>
      </c>
      <c r="I40" s="7"/>
      <c r="J40" s="7">
        <f>H40</f>
        <v>2696939.13</v>
      </c>
      <c r="K40" s="7">
        <f t="shared" si="0"/>
        <v>-444368.7200000002</v>
      </c>
      <c r="L40" s="7"/>
      <c r="M40" s="7">
        <f>K40</f>
        <v>-444368.7200000002</v>
      </c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54" customHeight="1" x14ac:dyDescent="0.25">
      <c r="A41" s="27" t="s">
        <v>1</v>
      </c>
      <c r="B41" s="51" t="s">
        <v>76</v>
      </c>
      <c r="C41" s="52"/>
      <c r="D41" s="53"/>
      <c r="E41" s="32">
        <v>1304720.5900000001</v>
      </c>
      <c r="F41" s="4"/>
      <c r="G41" s="32">
        <v>1304720.5900000001</v>
      </c>
      <c r="H41" s="7">
        <v>973791.35</v>
      </c>
      <c r="I41" s="7"/>
      <c r="J41" s="7">
        <f>H41</f>
        <v>973791.35</v>
      </c>
      <c r="K41" s="7">
        <f t="shared" si="0"/>
        <v>-330929.24000000011</v>
      </c>
      <c r="L41" s="7"/>
      <c r="M41" s="7">
        <f>K41</f>
        <v>-330929.24000000011</v>
      </c>
      <c r="R41" s="23"/>
      <c r="S41" s="23"/>
      <c r="T41" s="23"/>
      <c r="U41" s="23"/>
      <c r="V41" s="23"/>
      <c r="W41" s="23"/>
      <c r="X41" s="23"/>
      <c r="Y41" s="23"/>
      <c r="Z41" s="23"/>
    </row>
    <row r="42" spans="1:26" ht="33" customHeight="1" x14ac:dyDescent="0.25">
      <c r="A42" s="27">
        <v>3</v>
      </c>
      <c r="B42" s="51" t="s">
        <v>84</v>
      </c>
      <c r="C42" s="52"/>
      <c r="D42" s="53"/>
      <c r="E42" s="32">
        <v>635000</v>
      </c>
      <c r="F42" s="4"/>
      <c r="G42" s="32">
        <v>635000</v>
      </c>
      <c r="H42" s="7">
        <v>105646</v>
      </c>
      <c r="I42" s="7"/>
      <c r="J42" s="7">
        <f>H42</f>
        <v>105646</v>
      </c>
      <c r="K42" s="7">
        <f t="shared" si="0"/>
        <v>-529354</v>
      </c>
      <c r="L42" s="7"/>
      <c r="M42" s="7">
        <f>K42+L42</f>
        <v>-529354</v>
      </c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33" customHeight="1" x14ac:dyDescent="0.25">
      <c r="A43" s="27">
        <v>4</v>
      </c>
      <c r="B43" s="51" t="s">
        <v>64</v>
      </c>
      <c r="C43" s="52"/>
      <c r="D43" s="53"/>
      <c r="E43" s="32">
        <v>50000</v>
      </c>
      <c r="F43" s="4"/>
      <c r="G43" s="32">
        <v>50000</v>
      </c>
      <c r="H43" s="7">
        <v>50000</v>
      </c>
      <c r="I43" s="7"/>
      <c r="J43" s="7">
        <v>50000</v>
      </c>
      <c r="K43" s="7">
        <f t="shared" si="0"/>
        <v>0</v>
      </c>
      <c r="L43" s="7"/>
      <c r="M43" s="7">
        <f>K43+L43</f>
        <v>0</v>
      </c>
      <c r="R43" s="28"/>
      <c r="S43" s="28"/>
      <c r="T43" s="28"/>
      <c r="U43" s="28"/>
      <c r="V43" s="28"/>
      <c r="W43" s="28"/>
      <c r="X43" s="28"/>
      <c r="Y43" s="28"/>
      <c r="Z43" s="28"/>
    </row>
    <row r="44" spans="1:26" ht="33" customHeight="1" x14ac:dyDescent="0.25">
      <c r="A44" s="27">
        <v>5</v>
      </c>
      <c r="B44" s="51" t="s">
        <v>85</v>
      </c>
      <c r="C44" s="52"/>
      <c r="D44" s="53"/>
      <c r="E44" s="32">
        <v>383971.56</v>
      </c>
      <c r="F44" s="4"/>
      <c r="G44" s="32">
        <v>383971.56</v>
      </c>
      <c r="H44" s="7">
        <v>383971.56</v>
      </c>
      <c r="I44" s="7"/>
      <c r="J44" s="7">
        <f>H44</f>
        <v>383971.56</v>
      </c>
      <c r="K44" s="7">
        <f t="shared" si="0"/>
        <v>0</v>
      </c>
      <c r="L44" s="7"/>
      <c r="M44" s="7">
        <f>K44+L44</f>
        <v>0</v>
      </c>
      <c r="R44" s="28"/>
      <c r="S44" s="28"/>
      <c r="T44" s="28"/>
      <c r="U44" s="28"/>
      <c r="V44" s="28"/>
      <c r="W44" s="28"/>
      <c r="X44" s="28"/>
      <c r="Y44" s="28"/>
      <c r="Z44" s="28"/>
    </row>
    <row r="45" spans="1:26" ht="44.25" customHeight="1" x14ac:dyDescent="0.25">
      <c r="A45" s="65" t="s">
        <v>95</v>
      </c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</row>
    <row r="46" spans="1:26" ht="12" customHeight="1" x14ac:dyDescent="0.25">
      <c r="A46" s="1"/>
    </row>
    <row r="47" spans="1:26" x14ac:dyDescent="0.25">
      <c r="A47" s="67" t="s">
        <v>39</v>
      </c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</row>
    <row r="48" spans="1:26" x14ac:dyDescent="0.25">
      <c r="M48" s="13" t="s">
        <v>32</v>
      </c>
    </row>
    <row r="49" spans="1:13" ht="31.5" customHeight="1" x14ac:dyDescent="0.25">
      <c r="A49" s="31" t="s">
        <v>8</v>
      </c>
      <c r="B49" s="45" t="s">
        <v>40</v>
      </c>
      <c r="C49" s="45"/>
      <c r="D49" s="45"/>
      <c r="E49" s="45" t="s">
        <v>22</v>
      </c>
      <c r="F49" s="45"/>
      <c r="G49" s="45"/>
      <c r="H49" s="31" t="s">
        <v>38</v>
      </c>
      <c r="I49" s="31"/>
      <c r="J49" s="31"/>
      <c r="K49" s="45" t="s">
        <v>23</v>
      </c>
      <c r="L49" s="45"/>
      <c r="M49" s="45"/>
    </row>
    <row r="50" spans="1:13" ht="33.75" customHeight="1" x14ac:dyDescent="0.25">
      <c r="A50" s="31"/>
      <c r="B50" s="45"/>
      <c r="C50" s="45"/>
      <c r="D50" s="45"/>
      <c r="E50" s="11" t="s">
        <v>24</v>
      </c>
      <c r="F50" s="11" t="s">
        <v>25</v>
      </c>
      <c r="G50" s="11" t="s">
        <v>26</v>
      </c>
      <c r="H50" s="11" t="s">
        <v>24</v>
      </c>
      <c r="I50" s="11" t="s">
        <v>25</v>
      </c>
      <c r="J50" s="11" t="s">
        <v>26</v>
      </c>
      <c r="K50" s="11" t="s">
        <v>24</v>
      </c>
      <c r="L50" s="11" t="s">
        <v>25</v>
      </c>
      <c r="M50" s="11" t="s">
        <v>26</v>
      </c>
    </row>
    <row r="51" spans="1:13" x14ac:dyDescent="0.25">
      <c r="A51" s="11">
        <v>1</v>
      </c>
      <c r="B51" s="45">
        <v>2</v>
      </c>
      <c r="C51" s="45"/>
      <c r="D51" s="45"/>
      <c r="E51" s="11">
        <v>3</v>
      </c>
      <c r="F51" s="11">
        <v>4</v>
      </c>
      <c r="G51" s="11">
        <v>5</v>
      </c>
      <c r="H51" s="11">
        <v>6</v>
      </c>
      <c r="I51" s="11">
        <v>7</v>
      </c>
      <c r="J51" s="11">
        <v>8</v>
      </c>
      <c r="K51" s="11">
        <v>9</v>
      </c>
      <c r="L51" s="11">
        <v>10</v>
      </c>
      <c r="M51" s="11">
        <v>11</v>
      </c>
    </row>
    <row r="52" spans="1:13" ht="37.5" customHeight="1" x14ac:dyDescent="0.25">
      <c r="A52" s="11" t="s">
        <v>0</v>
      </c>
      <c r="B52" s="55" t="s">
        <v>77</v>
      </c>
      <c r="C52" s="55"/>
      <c r="D52" s="55"/>
      <c r="E52" s="4">
        <v>5465000</v>
      </c>
      <c r="F52" s="4"/>
      <c r="G52" s="4">
        <f>E52</f>
        <v>5465000</v>
      </c>
      <c r="H52" s="4">
        <f>H39-H53</f>
        <v>4160348.04</v>
      </c>
      <c r="I52" s="4"/>
      <c r="J52" s="4">
        <f>H52</f>
        <v>4160348.04</v>
      </c>
      <c r="K52" s="4">
        <f>H52-E52</f>
        <v>-1304651.96</v>
      </c>
      <c r="L52" s="4"/>
      <c r="M52" s="4">
        <f>K52</f>
        <v>-1304651.96</v>
      </c>
    </row>
    <row r="53" spans="1:13" ht="38.25" customHeight="1" x14ac:dyDescent="0.25">
      <c r="A53" s="11" t="s">
        <v>1</v>
      </c>
      <c r="B53" s="55" t="s">
        <v>68</v>
      </c>
      <c r="C53" s="55"/>
      <c r="D53" s="55"/>
      <c r="E53" s="4">
        <v>50000</v>
      </c>
      <c r="F53" s="4"/>
      <c r="G53" s="4">
        <f>E53</f>
        <v>50000</v>
      </c>
      <c r="H53" s="4">
        <v>50000</v>
      </c>
      <c r="I53" s="4"/>
      <c r="J53" s="4">
        <f>H53</f>
        <v>50000</v>
      </c>
      <c r="K53" s="4">
        <f>H53-E53</f>
        <v>0</v>
      </c>
      <c r="L53" s="4"/>
      <c r="M53" s="4">
        <f>K53</f>
        <v>0</v>
      </c>
    </row>
    <row r="54" spans="1:13" x14ac:dyDescent="0.25">
      <c r="A54" s="1"/>
      <c r="J54" s="9"/>
    </row>
    <row r="55" spans="1:13" x14ac:dyDescent="0.25">
      <c r="A55" s="3" t="s">
        <v>41</v>
      </c>
    </row>
    <row r="56" spans="1:13" x14ac:dyDescent="0.25">
      <c r="A56" s="1"/>
    </row>
    <row r="57" spans="1:13" ht="29.25" customHeight="1" x14ac:dyDescent="0.25">
      <c r="A57" s="45" t="s">
        <v>8</v>
      </c>
      <c r="B57" s="45" t="s">
        <v>27</v>
      </c>
      <c r="C57" s="45" t="s">
        <v>12</v>
      </c>
      <c r="D57" s="45" t="s">
        <v>13</v>
      </c>
      <c r="E57" s="45" t="s">
        <v>22</v>
      </c>
      <c r="F57" s="45"/>
      <c r="G57" s="45"/>
      <c r="H57" s="45" t="s">
        <v>42</v>
      </c>
      <c r="I57" s="45"/>
      <c r="J57" s="45"/>
      <c r="K57" s="45" t="s">
        <v>23</v>
      </c>
      <c r="L57" s="45"/>
      <c r="M57" s="45"/>
    </row>
    <row r="58" spans="1:13" ht="30.75" customHeight="1" x14ac:dyDescent="0.25">
      <c r="A58" s="45"/>
      <c r="B58" s="45"/>
      <c r="C58" s="45"/>
      <c r="D58" s="45"/>
      <c r="E58" s="11" t="s">
        <v>24</v>
      </c>
      <c r="F58" s="11" t="s">
        <v>25</v>
      </c>
      <c r="G58" s="11" t="s">
        <v>26</v>
      </c>
      <c r="H58" s="11" t="s">
        <v>24</v>
      </c>
      <c r="I58" s="11" t="s">
        <v>25</v>
      </c>
      <c r="J58" s="11" t="s">
        <v>26</v>
      </c>
      <c r="K58" s="11" t="s">
        <v>24</v>
      </c>
      <c r="L58" s="11" t="s">
        <v>25</v>
      </c>
      <c r="M58" s="11" t="s">
        <v>26</v>
      </c>
    </row>
    <row r="59" spans="1:13" x14ac:dyDescent="0.25">
      <c r="A59" s="11">
        <v>1</v>
      </c>
      <c r="B59" s="11">
        <v>2</v>
      </c>
      <c r="C59" s="11">
        <v>3</v>
      </c>
      <c r="D59" s="11">
        <v>4</v>
      </c>
      <c r="E59" s="11">
        <v>5</v>
      </c>
      <c r="F59" s="11">
        <v>6</v>
      </c>
      <c r="G59" s="11">
        <v>7</v>
      </c>
      <c r="H59" s="11">
        <v>8</v>
      </c>
      <c r="I59" s="11">
        <v>9</v>
      </c>
      <c r="J59" s="11">
        <v>10</v>
      </c>
      <c r="K59" s="11">
        <v>11</v>
      </c>
      <c r="L59" s="11">
        <v>12</v>
      </c>
      <c r="M59" s="11">
        <v>13</v>
      </c>
    </row>
    <row r="60" spans="1:13" x14ac:dyDescent="0.25">
      <c r="A60" s="11"/>
      <c r="B60" s="46" t="s">
        <v>65</v>
      </c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8"/>
    </row>
    <row r="61" spans="1:13" x14ac:dyDescent="0.25">
      <c r="A61" s="11">
        <v>1</v>
      </c>
      <c r="B61" s="5" t="s">
        <v>14</v>
      </c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</row>
    <row r="62" spans="1:13" x14ac:dyDescent="0.25">
      <c r="A62" s="11"/>
      <c r="B62" s="33" t="s">
        <v>86</v>
      </c>
      <c r="C62" s="11" t="s">
        <v>51</v>
      </c>
      <c r="D62" s="11" t="s">
        <v>48</v>
      </c>
      <c r="E62" s="34">
        <v>1616307.85</v>
      </c>
      <c r="F62" s="7"/>
      <c r="G62" s="35">
        <f>E62</f>
        <v>1616307.85</v>
      </c>
      <c r="H62" s="35">
        <f>H52-SUM(H63:H69)</f>
        <v>1461464.13</v>
      </c>
      <c r="I62" s="35"/>
      <c r="J62" s="35">
        <f>H62</f>
        <v>1461464.13</v>
      </c>
      <c r="K62" s="35">
        <f>H62-E62</f>
        <v>-154843.7200000002</v>
      </c>
      <c r="L62" s="35"/>
      <c r="M62" s="35">
        <f>K62</f>
        <v>-154843.7200000002</v>
      </c>
    </row>
    <row r="63" spans="1:13" ht="38.25" x14ac:dyDescent="0.25">
      <c r="A63" s="11"/>
      <c r="B63" s="33" t="s">
        <v>87</v>
      </c>
      <c r="C63" s="22" t="s">
        <v>51</v>
      </c>
      <c r="D63" s="22" t="s">
        <v>48</v>
      </c>
      <c r="E63" s="34">
        <v>1304720.5900000001</v>
      </c>
      <c r="F63" s="7"/>
      <c r="G63" s="35">
        <f t="shared" ref="G63:G69" si="1">E63</f>
        <v>1304720.5900000001</v>
      </c>
      <c r="H63" s="35">
        <f>H41</f>
        <v>973791.35</v>
      </c>
      <c r="I63" s="35"/>
      <c r="J63" s="35">
        <f>H63</f>
        <v>973791.35</v>
      </c>
      <c r="K63" s="35">
        <f t="shared" ref="K63:K69" si="2">H63-E63</f>
        <v>-330929.24000000011</v>
      </c>
      <c r="L63" s="35"/>
      <c r="M63" s="35">
        <f t="shared" ref="M63:M69" si="3">K63</f>
        <v>-330929.24000000011</v>
      </c>
    </row>
    <row r="64" spans="1:13" ht="25.5" x14ac:dyDescent="0.25">
      <c r="A64" s="31"/>
      <c r="B64" s="33" t="s">
        <v>88</v>
      </c>
      <c r="C64" s="31" t="s">
        <v>51</v>
      </c>
      <c r="D64" s="31" t="s">
        <v>48</v>
      </c>
      <c r="E64" s="34">
        <v>225000</v>
      </c>
      <c r="F64" s="7"/>
      <c r="G64" s="35">
        <f t="shared" si="1"/>
        <v>225000</v>
      </c>
      <c r="H64" s="35">
        <v>195475</v>
      </c>
      <c r="I64" s="35"/>
      <c r="J64" s="35">
        <f>H64</f>
        <v>195475</v>
      </c>
      <c r="K64" s="35">
        <f>E64-H64</f>
        <v>29525</v>
      </c>
      <c r="L64" s="35"/>
      <c r="M64" s="35">
        <f t="shared" si="3"/>
        <v>29525</v>
      </c>
    </row>
    <row r="65" spans="1:13" ht="51" x14ac:dyDescent="0.25">
      <c r="A65" s="31"/>
      <c r="B65" s="33" t="s">
        <v>89</v>
      </c>
      <c r="C65" s="31" t="s">
        <v>51</v>
      </c>
      <c r="D65" s="31" t="s">
        <v>48</v>
      </c>
      <c r="E65" s="34">
        <v>383971.56</v>
      </c>
      <c r="F65" s="7"/>
      <c r="G65" s="35">
        <f t="shared" si="1"/>
        <v>383971.56</v>
      </c>
      <c r="H65" s="35">
        <v>383971.56</v>
      </c>
      <c r="I65" s="35"/>
      <c r="J65" s="35">
        <f>H65</f>
        <v>383971.56</v>
      </c>
      <c r="K65" s="35">
        <f t="shared" si="2"/>
        <v>0</v>
      </c>
      <c r="L65" s="35"/>
      <c r="M65" s="35">
        <f t="shared" si="3"/>
        <v>0</v>
      </c>
    </row>
    <row r="66" spans="1:13" ht="76.5" x14ac:dyDescent="0.25">
      <c r="A66" s="31"/>
      <c r="B66" s="33" t="s">
        <v>90</v>
      </c>
      <c r="C66" s="31" t="s">
        <v>51</v>
      </c>
      <c r="D66" s="31" t="s">
        <v>48</v>
      </c>
      <c r="E66" s="34">
        <v>135000</v>
      </c>
      <c r="F66" s="7"/>
      <c r="G66" s="35">
        <f t="shared" si="1"/>
        <v>135000</v>
      </c>
      <c r="H66" s="35">
        <v>0</v>
      </c>
      <c r="I66" s="35"/>
      <c r="J66" s="35">
        <v>0</v>
      </c>
      <c r="K66" s="35">
        <f t="shared" si="2"/>
        <v>-135000</v>
      </c>
      <c r="L66" s="35"/>
      <c r="M66" s="35">
        <f t="shared" si="3"/>
        <v>-135000</v>
      </c>
    </row>
    <row r="67" spans="1:13" ht="102" x14ac:dyDescent="0.25">
      <c r="A67" s="31"/>
      <c r="B67" s="33" t="s">
        <v>91</v>
      </c>
      <c r="C67" s="31" t="s">
        <v>51</v>
      </c>
      <c r="D67" s="31" t="s">
        <v>48</v>
      </c>
      <c r="E67" s="34">
        <v>500000</v>
      </c>
      <c r="F67" s="7"/>
      <c r="G67" s="35">
        <f t="shared" si="1"/>
        <v>500000</v>
      </c>
      <c r="H67" s="35">
        <v>105646</v>
      </c>
      <c r="I67" s="35"/>
      <c r="J67" s="35">
        <f>H67</f>
        <v>105646</v>
      </c>
      <c r="K67" s="35">
        <f t="shared" si="2"/>
        <v>-394354</v>
      </c>
      <c r="L67" s="35"/>
      <c r="M67" s="35">
        <f t="shared" si="3"/>
        <v>-394354</v>
      </c>
    </row>
    <row r="68" spans="1:13" ht="51" x14ac:dyDescent="0.25">
      <c r="A68" s="31"/>
      <c r="B68" s="33" t="s">
        <v>92</v>
      </c>
      <c r="C68" s="31" t="s">
        <v>51</v>
      </c>
      <c r="D68" s="31" t="s">
        <v>48</v>
      </c>
      <c r="E68" s="34">
        <v>1000000</v>
      </c>
      <c r="F68" s="7"/>
      <c r="G68" s="35">
        <f t="shared" si="1"/>
        <v>1000000</v>
      </c>
      <c r="H68" s="35">
        <v>1000000</v>
      </c>
      <c r="I68" s="35"/>
      <c r="J68" s="35">
        <f>H68</f>
        <v>1000000</v>
      </c>
      <c r="K68" s="35">
        <f t="shared" si="2"/>
        <v>0</v>
      </c>
      <c r="L68" s="35"/>
      <c r="M68" s="35">
        <f t="shared" si="3"/>
        <v>0</v>
      </c>
    </row>
    <row r="69" spans="1:13" ht="38.25" x14ac:dyDescent="0.25">
      <c r="A69" s="31"/>
      <c r="B69" s="33" t="s">
        <v>93</v>
      </c>
      <c r="C69" s="31" t="s">
        <v>51</v>
      </c>
      <c r="D69" s="31" t="s">
        <v>48</v>
      </c>
      <c r="E69" s="34">
        <v>300000</v>
      </c>
      <c r="F69" s="7"/>
      <c r="G69" s="35">
        <f t="shared" si="1"/>
        <v>300000</v>
      </c>
      <c r="H69" s="35">
        <v>40000</v>
      </c>
      <c r="I69" s="35"/>
      <c r="J69" s="35">
        <f>H69</f>
        <v>40000</v>
      </c>
      <c r="K69" s="35">
        <f t="shared" si="2"/>
        <v>-260000</v>
      </c>
      <c r="L69" s="35"/>
      <c r="M69" s="35">
        <f t="shared" si="3"/>
        <v>-260000</v>
      </c>
    </row>
    <row r="70" spans="1:13" ht="48.75" customHeight="1" x14ac:dyDescent="0.25">
      <c r="A70" s="56" t="s">
        <v>94</v>
      </c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</row>
    <row r="71" spans="1:13" x14ac:dyDescent="0.25">
      <c r="A71" s="11">
        <v>2</v>
      </c>
      <c r="B71" s="5" t="s">
        <v>15</v>
      </c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</row>
    <row r="72" spans="1:13" ht="33" customHeight="1" x14ac:dyDescent="0.25">
      <c r="A72" s="11"/>
      <c r="B72" s="36" t="s">
        <v>96</v>
      </c>
      <c r="C72" s="37" t="s">
        <v>51</v>
      </c>
      <c r="D72" s="38" t="s">
        <v>52</v>
      </c>
      <c r="E72" s="39">
        <v>27</v>
      </c>
      <c r="F72" s="24"/>
      <c r="G72" s="39">
        <v>27</v>
      </c>
      <c r="H72" s="29">
        <v>27</v>
      </c>
      <c r="I72" s="24"/>
      <c r="J72" s="24">
        <v>27</v>
      </c>
      <c r="K72" s="41">
        <f t="shared" ref="K72:K78" si="4">H72-E72</f>
        <v>0</v>
      </c>
      <c r="L72" s="24"/>
      <c r="M72" s="41">
        <f>J72-G72</f>
        <v>0</v>
      </c>
    </row>
    <row r="73" spans="1:13" ht="68.25" customHeight="1" x14ac:dyDescent="0.25">
      <c r="A73" s="11"/>
      <c r="B73" s="36" t="s">
        <v>97</v>
      </c>
      <c r="C73" s="37" t="s">
        <v>98</v>
      </c>
      <c r="D73" s="38" t="s">
        <v>99</v>
      </c>
      <c r="E73" s="40">
        <v>8</v>
      </c>
      <c r="F73" s="24"/>
      <c r="G73" s="40">
        <v>8</v>
      </c>
      <c r="H73" s="24">
        <v>6</v>
      </c>
      <c r="I73" s="24"/>
      <c r="J73" s="24">
        <v>6</v>
      </c>
      <c r="K73" s="24">
        <f t="shared" si="4"/>
        <v>-2</v>
      </c>
      <c r="L73" s="24"/>
      <c r="M73" s="24">
        <f t="shared" ref="M73:M78" si="5">K73</f>
        <v>-2</v>
      </c>
    </row>
    <row r="74" spans="1:13" ht="68.25" customHeight="1" x14ac:dyDescent="0.25">
      <c r="A74" s="31"/>
      <c r="B74" s="36" t="s">
        <v>100</v>
      </c>
      <c r="C74" s="37" t="s">
        <v>53</v>
      </c>
      <c r="D74" s="38" t="s">
        <v>52</v>
      </c>
      <c r="E74" s="40">
        <v>3000</v>
      </c>
      <c r="F74" s="24"/>
      <c r="G74" s="40">
        <v>3000</v>
      </c>
      <c r="H74" s="24">
        <v>3331</v>
      </c>
      <c r="I74" s="24"/>
      <c r="J74" s="24">
        <v>3331</v>
      </c>
      <c r="K74" s="24">
        <f t="shared" si="4"/>
        <v>331</v>
      </c>
      <c r="L74" s="24"/>
      <c r="M74" s="24">
        <f t="shared" si="5"/>
        <v>331</v>
      </c>
    </row>
    <row r="75" spans="1:13" ht="95.25" customHeight="1" x14ac:dyDescent="0.25">
      <c r="A75" s="31"/>
      <c r="B75" s="36" t="s">
        <v>101</v>
      </c>
      <c r="C75" s="37" t="s">
        <v>53</v>
      </c>
      <c r="D75" s="38" t="s">
        <v>52</v>
      </c>
      <c r="E75" s="40">
        <v>8</v>
      </c>
      <c r="F75" s="24"/>
      <c r="G75" s="40">
        <v>8</v>
      </c>
      <c r="H75" s="24">
        <v>0</v>
      </c>
      <c r="I75" s="24"/>
      <c r="J75" s="24">
        <v>0</v>
      </c>
      <c r="K75" s="24">
        <f t="shared" si="4"/>
        <v>-8</v>
      </c>
      <c r="L75" s="24"/>
      <c r="M75" s="24">
        <f t="shared" si="5"/>
        <v>-8</v>
      </c>
    </row>
    <row r="76" spans="1:13" ht="122.25" customHeight="1" x14ac:dyDescent="0.25">
      <c r="A76" s="31"/>
      <c r="B76" s="36" t="s">
        <v>102</v>
      </c>
      <c r="C76" s="37" t="s">
        <v>53</v>
      </c>
      <c r="D76" s="38" t="s">
        <v>52</v>
      </c>
      <c r="E76" s="40">
        <v>17</v>
      </c>
      <c r="F76" s="24"/>
      <c r="G76" s="40">
        <v>17</v>
      </c>
      <c r="H76" s="24">
        <v>4</v>
      </c>
      <c r="I76" s="24"/>
      <c r="J76" s="24">
        <v>4</v>
      </c>
      <c r="K76" s="24">
        <f t="shared" si="4"/>
        <v>-13</v>
      </c>
      <c r="L76" s="24"/>
      <c r="M76" s="24">
        <f t="shared" si="5"/>
        <v>-13</v>
      </c>
    </row>
    <row r="77" spans="1:13" ht="68.25" customHeight="1" x14ac:dyDescent="0.25">
      <c r="A77" s="31"/>
      <c r="B77" s="36" t="s">
        <v>103</v>
      </c>
      <c r="C77" s="37" t="s">
        <v>53</v>
      </c>
      <c r="D77" s="38" t="s">
        <v>52</v>
      </c>
      <c r="E77" s="40">
        <v>5</v>
      </c>
      <c r="F77" s="24"/>
      <c r="G77" s="40">
        <v>5</v>
      </c>
      <c r="H77" s="24">
        <v>5</v>
      </c>
      <c r="I77" s="24"/>
      <c r="J77" s="24">
        <v>5</v>
      </c>
      <c r="K77" s="24">
        <f t="shared" si="4"/>
        <v>0</v>
      </c>
      <c r="L77" s="24"/>
      <c r="M77" s="24">
        <f t="shared" si="5"/>
        <v>0</v>
      </c>
    </row>
    <row r="78" spans="1:13" ht="68.25" customHeight="1" x14ac:dyDescent="0.25">
      <c r="A78" s="31"/>
      <c r="B78" s="36" t="s">
        <v>104</v>
      </c>
      <c r="C78" s="37" t="s">
        <v>53</v>
      </c>
      <c r="D78" s="38" t="s">
        <v>52</v>
      </c>
      <c r="E78" s="40">
        <v>30</v>
      </c>
      <c r="F78" s="24"/>
      <c r="G78" s="40">
        <v>30</v>
      </c>
      <c r="H78" s="24">
        <v>4</v>
      </c>
      <c r="I78" s="24"/>
      <c r="J78" s="24">
        <v>4</v>
      </c>
      <c r="K78" s="24">
        <f t="shared" si="4"/>
        <v>-26</v>
      </c>
      <c r="L78" s="24"/>
      <c r="M78" s="24">
        <f t="shared" si="5"/>
        <v>-26</v>
      </c>
    </row>
    <row r="79" spans="1:13" ht="61.5" customHeight="1" x14ac:dyDescent="0.25">
      <c r="A79" s="51" t="s">
        <v>105</v>
      </c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3"/>
    </row>
    <row r="80" spans="1:13" x14ac:dyDescent="0.25">
      <c r="A80" s="11">
        <v>3</v>
      </c>
      <c r="B80" s="5" t="s">
        <v>16</v>
      </c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</row>
    <row r="81" spans="1:13" ht="45.75" customHeight="1" x14ac:dyDescent="0.25">
      <c r="A81" s="11"/>
      <c r="B81" s="36" t="s">
        <v>106</v>
      </c>
      <c r="C81" s="38" t="s">
        <v>51</v>
      </c>
      <c r="D81" s="38" t="s">
        <v>49</v>
      </c>
      <c r="E81" s="34">
        <v>163090.07</v>
      </c>
      <c r="F81" s="7"/>
      <c r="G81" s="7">
        <f t="shared" ref="G81:G87" si="6">E81</f>
        <v>163090.07</v>
      </c>
      <c r="H81" s="7">
        <f>H63/6</f>
        <v>162298.55833333332</v>
      </c>
      <c r="I81" s="7"/>
      <c r="J81" s="7">
        <f>H81</f>
        <v>162298.55833333332</v>
      </c>
      <c r="K81" s="7">
        <f>H81-E81</f>
        <v>-791.51166666668723</v>
      </c>
      <c r="L81" s="7"/>
      <c r="M81" s="7">
        <f>K81</f>
        <v>-791.51166666668723</v>
      </c>
    </row>
    <row r="82" spans="1:13" ht="33.75" customHeight="1" x14ac:dyDescent="0.25">
      <c r="A82" s="11"/>
      <c r="B82" s="36" t="s">
        <v>107</v>
      </c>
      <c r="C82" s="38" t="s">
        <v>51</v>
      </c>
      <c r="D82" s="38" t="s">
        <v>49</v>
      </c>
      <c r="E82" s="34">
        <v>53566.96</v>
      </c>
      <c r="F82" s="7"/>
      <c r="G82" s="7">
        <f t="shared" si="6"/>
        <v>53566.96</v>
      </c>
      <c r="H82" s="30">
        <f>H62/H72</f>
        <v>54128.301111111105</v>
      </c>
      <c r="I82" s="7"/>
      <c r="J82" s="7">
        <f>H82</f>
        <v>54128.301111111105</v>
      </c>
      <c r="K82" s="7">
        <f>E82-H82</f>
        <v>-561.34111111110542</v>
      </c>
      <c r="L82" s="7"/>
      <c r="M82" s="7">
        <f>K82</f>
        <v>-561.34111111110542</v>
      </c>
    </row>
    <row r="83" spans="1:13" ht="45" customHeight="1" x14ac:dyDescent="0.25">
      <c r="A83" s="11"/>
      <c r="B83" s="43" t="s">
        <v>108</v>
      </c>
      <c r="C83" s="38" t="s">
        <v>51</v>
      </c>
      <c r="D83" s="38" t="s">
        <v>49</v>
      </c>
      <c r="E83" s="34">
        <v>75</v>
      </c>
      <c r="F83" s="7"/>
      <c r="G83" s="7">
        <f t="shared" si="6"/>
        <v>75</v>
      </c>
      <c r="H83" s="7">
        <f>H64/H74</f>
        <v>58.683578504953466</v>
      </c>
      <c r="I83" s="7"/>
      <c r="J83" s="7">
        <f>H83</f>
        <v>58.683578504953466</v>
      </c>
      <c r="K83" s="7">
        <f>E83-H83</f>
        <v>16.316421495046534</v>
      </c>
      <c r="L83" s="7"/>
      <c r="M83" s="7">
        <f>G83-J83</f>
        <v>16.316421495046534</v>
      </c>
    </row>
    <row r="84" spans="1:13" ht="75.75" customHeight="1" x14ac:dyDescent="0.25">
      <c r="A84" s="31"/>
      <c r="B84" s="36" t="s">
        <v>109</v>
      </c>
      <c r="C84" s="38" t="s">
        <v>51</v>
      </c>
      <c r="D84" s="38" t="s">
        <v>49</v>
      </c>
      <c r="E84" s="34">
        <v>16875</v>
      </c>
      <c r="F84" s="7"/>
      <c r="G84" s="7">
        <f t="shared" si="6"/>
        <v>16875</v>
      </c>
      <c r="H84" s="7">
        <v>0</v>
      </c>
      <c r="I84" s="7"/>
      <c r="J84" s="7">
        <v>0</v>
      </c>
      <c r="K84" s="7">
        <f>H84-E84</f>
        <v>-16875</v>
      </c>
      <c r="L84" s="7"/>
      <c r="M84" s="7">
        <f>K84</f>
        <v>-16875</v>
      </c>
    </row>
    <row r="85" spans="1:13" ht="99.75" customHeight="1" x14ac:dyDescent="0.25">
      <c r="A85" s="31"/>
      <c r="B85" s="36" t="s">
        <v>110</v>
      </c>
      <c r="C85" s="38" t="s">
        <v>51</v>
      </c>
      <c r="D85" s="38" t="s">
        <v>49</v>
      </c>
      <c r="E85" s="34">
        <v>29411.759999999998</v>
      </c>
      <c r="F85" s="7"/>
      <c r="G85" s="7">
        <f t="shared" si="6"/>
        <v>29411.759999999998</v>
      </c>
      <c r="H85" s="7">
        <f>H67/H76</f>
        <v>26411.5</v>
      </c>
      <c r="I85" s="7"/>
      <c r="J85" s="7">
        <f>H85</f>
        <v>26411.5</v>
      </c>
      <c r="K85" s="7">
        <f>H85-E85</f>
        <v>-3000.2599999999984</v>
      </c>
      <c r="L85" s="7"/>
      <c r="M85" s="7">
        <f>J85-G85</f>
        <v>-3000.2599999999984</v>
      </c>
    </row>
    <row r="86" spans="1:13" ht="45" customHeight="1" x14ac:dyDescent="0.25">
      <c r="A86" s="31"/>
      <c r="B86" s="43" t="s">
        <v>111</v>
      </c>
      <c r="C86" s="38" t="s">
        <v>51</v>
      </c>
      <c r="D86" s="38" t="s">
        <v>49</v>
      </c>
      <c r="E86" s="34">
        <v>200000</v>
      </c>
      <c r="F86" s="7"/>
      <c r="G86" s="7">
        <f t="shared" si="6"/>
        <v>200000</v>
      </c>
      <c r="H86" s="7">
        <v>200000</v>
      </c>
      <c r="I86" s="7"/>
      <c r="J86" s="7">
        <v>200000</v>
      </c>
      <c r="K86" s="7">
        <f>E86-H86</f>
        <v>0</v>
      </c>
      <c r="L86" s="7"/>
      <c r="M86" s="7">
        <f>G86-J86</f>
        <v>0</v>
      </c>
    </row>
    <row r="87" spans="1:13" ht="45" customHeight="1" x14ac:dyDescent="0.25">
      <c r="A87" s="31"/>
      <c r="B87" s="43" t="s">
        <v>112</v>
      </c>
      <c r="C87" s="38" t="s">
        <v>51</v>
      </c>
      <c r="D87" s="38" t="s">
        <v>49</v>
      </c>
      <c r="E87" s="34">
        <v>10000</v>
      </c>
      <c r="F87" s="7"/>
      <c r="G87" s="7">
        <f t="shared" si="6"/>
        <v>10000</v>
      </c>
      <c r="H87" s="7">
        <v>10000</v>
      </c>
      <c r="I87" s="7"/>
      <c r="J87" s="7">
        <v>10000</v>
      </c>
      <c r="K87" s="7">
        <f>E87-H87</f>
        <v>0</v>
      </c>
      <c r="L87" s="7"/>
      <c r="M87" s="7">
        <v>0</v>
      </c>
    </row>
    <row r="88" spans="1:13" ht="46.5" customHeight="1" x14ac:dyDescent="0.25">
      <c r="A88" s="51" t="s">
        <v>113</v>
      </c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3"/>
    </row>
    <row r="89" spans="1:13" x14ac:dyDescent="0.25">
      <c r="A89" s="11">
        <v>4</v>
      </c>
      <c r="B89" s="5" t="s">
        <v>17</v>
      </c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</row>
    <row r="90" spans="1:13" ht="44.25" customHeight="1" x14ac:dyDescent="0.25">
      <c r="A90" s="11"/>
      <c r="B90" s="36" t="s">
        <v>114</v>
      </c>
      <c r="C90" s="42" t="s">
        <v>50</v>
      </c>
      <c r="D90" s="38" t="s">
        <v>49</v>
      </c>
      <c r="E90" s="11">
        <v>100</v>
      </c>
      <c r="F90" s="11"/>
      <c r="G90" s="11">
        <v>100</v>
      </c>
      <c r="H90" s="26">
        <v>100</v>
      </c>
      <c r="I90" s="26"/>
      <c r="J90" s="26">
        <v>100</v>
      </c>
      <c r="K90" s="26">
        <v>0</v>
      </c>
      <c r="L90" s="26"/>
      <c r="M90" s="26">
        <v>0</v>
      </c>
    </row>
    <row r="91" spans="1:13" ht="51" x14ac:dyDescent="0.25">
      <c r="A91" s="11"/>
      <c r="B91" s="43" t="s">
        <v>115</v>
      </c>
      <c r="C91" s="42" t="s">
        <v>50</v>
      </c>
      <c r="D91" s="38" t="s">
        <v>49</v>
      </c>
      <c r="E91" s="11">
        <v>100</v>
      </c>
      <c r="F91" s="11"/>
      <c r="G91" s="11">
        <v>100</v>
      </c>
      <c r="H91" s="11">
        <v>100</v>
      </c>
      <c r="I91" s="11"/>
      <c r="J91" s="11">
        <v>100</v>
      </c>
      <c r="K91" s="11">
        <f>H91-E90</f>
        <v>0</v>
      </c>
      <c r="L91" s="11"/>
      <c r="M91" s="11">
        <f>K91</f>
        <v>0</v>
      </c>
    </row>
    <row r="92" spans="1:13" x14ac:dyDescent="0.25">
      <c r="A92" s="11"/>
      <c r="B92" s="11"/>
      <c r="C92" s="45" t="s">
        <v>64</v>
      </c>
      <c r="D92" s="45"/>
      <c r="E92" s="45"/>
      <c r="F92" s="45"/>
      <c r="G92" s="45"/>
      <c r="H92" s="45"/>
      <c r="I92" s="45"/>
      <c r="J92" s="45"/>
      <c r="K92" s="45"/>
      <c r="L92" s="45"/>
      <c r="M92" s="45"/>
    </row>
    <row r="93" spans="1:13" x14ac:dyDescent="0.25">
      <c r="A93" s="11">
        <v>1</v>
      </c>
      <c r="B93" s="5" t="s">
        <v>14</v>
      </c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</row>
    <row r="94" spans="1:13" x14ac:dyDescent="0.25">
      <c r="A94" s="11"/>
      <c r="B94" s="12" t="s">
        <v>69</v>
      </c>
      <c r="C94" s="11" t="s">
        <v>51</v>
      </c>
      <c r="D94" s="11" t="s">
        <v>48</v>
      </c>
      <c r="E94" s="7">
        <v>50000</v>
      </c>
      <c r="F94" s="7"/>
      <c r="G94" s="7">
        <f>E94</f>
        <v>50000</v>
      </c>
      <c r="H94" s="7">
        <f>H53</f>
        <v>50000</v>
      </c>
      <c r="I94" s="7"/>
      <c r="J94" s="7">
        <f>H94+I94</f>
        <v>50000</v>
      </c>
      <c r="K94" s="7">
        <f>H94-E94</f>
        <v>0</v>
      </c>
      <c r="L94" s="7"/>
      <c r="M94" s="7">
        <f>K94</f>
        <v>0</v>
      </c>
    </row>
    <row r="95" spans="1:13" x14ac:dyDescent="0.25">
      <c r="A95" s="11">
        <v>2</v>
      </c>
      <c r="B95" s="5" t="s">
        <v>15</v>
      </c>
      <c r="C95" s="11"/>
      <c r="D95" s="11"/>
      <c r="E95" s="7"/>
      <c r="F95" s="7"/>
      <c r="G95" s="7"/>
      <c r="H95" s="7"/>
      <c r="I95" s="7"/>
      <c r="J95" s="7"/>
      <c r="K95" s="7"/>
      <c r="L95" s="7"/>
      <c r="M95" s="7"/>
    </row>
    <row r="96" spans="1:13" ht="31.5" x14ac:dyDescent="0.25">
      <c r="A96" s="11"/>
      <c r="B96" s="12" t="s">
        <v>70</v>
      </c>
      <c r="C96" s="11" t="s">
        <v>53</v>
      </c>
      <c r="D96" s="11" t="s">
        <v>52</v>
      </c>
      <c r="E96" s="21">
        <v>4</v>
      </c>
      <c r="F96" s="21"/>
      <c r="G96" s="21">
        <f>E96</f>
        <v>4</v>
      </c>
      <c r="H96" s="21">
        <v>4</v>
      </c>
      <c r="I96" s="21"/>
      <c r="J96" s="21">
        <f>H96+I96</f>
        <v>4</v>
      </c>
      <c r="K96" s="21">
        <f>E96-H96</f>
        <v>0</v>
      </c>
      <c r="L96" s="21"/>
      <c r="M96" s="21">
        <f>G96-J96</f>
        <v>0</v>
      </c>
    </row>
    <row r="97" spans="1:13" x14ac:dyDescent="0.25">
      <c r="A97" s="11">
        <v>3</v>
      </c>
      <c r="B97" s="5" t="s">
        <v>16</v>
      </c>
      <c r="C97" s="11"/>
      <c r="D97" s="11"/>
      <c r="E97" s="7"/>
      <c r="F97" s="7"/>
      <c r="G97" s="7"/>
      <c r="H97" s="7"/>
      <c r="I97" s="7"/>
      <c r="J97" s="7"/>
      <c r="K97" s="7"/>
      <c r="L97" s="7"/>
      <c r="M97" s="7"/>
    </row>
    <row r="98" spans="1:13" ht="31.5" x14ac:dyDescent="0.25">
      <c r="A98" s="11"/>
      <c r="B98" s="12" t="s">
        <v>67</v>
      </c>
      <c r="C98" s="11" t="s">
        <v>51</v>
      </c>
      <c r="D98" s="11" t="s">
        <v>49</v>
      </c>
      <c r="E98" s="7">
        <f>E94/E96</f>
        <v>12500</v>
      </c>
      <c r="F98" s="7"/>
      <c r="G98" s="7">
        <f>E98</f>
        <v>12500</v>
      </c>
      <c r="H98" s="7">
        <v>12500</v>
      </c>
      <c r="I98" s="7"/>
      <c r="J98" s="7">
        <v>12500</v>
      </c>
      <c r="K98" s="7">
        <f>H98-E98</f>
        <v>0</v>
      </c>
      <c r="L98" s="7"/>
      <c r="M98" s="7">
        <f>K98</f>
        <v>0</v>
      </c>
    </row>
    <row r="99" spans="1:13" x14ac:dyDescent="0.25">
      <c r="A99" s="11">
        <v>4</v>
      </c>
      <c r="B99" s="5" t="s">
        <v>17</v>
      </c>
      <c r="C99" s="11"/>
      <c r="D99" s="11"/>
      <c r="E99" s="7"/>
      <c r="F99" s="7"/>
      <c r="G99" s="7"/>
      <c r="H99" s="7"/>
      <c r="I99" s="7"/>
      <c r="J99" s="7"/>
      <c r="K99" s="7"/>
      <c r="L99" s="7"/>
      <c r="M99" s="7"/>
    </row>
    <row r="100" spans="1:13" ht="47.25" x14ac:dyDescent="0.25">
      <c r="A100" s="11"/>
      <c r="B100" s="12" t="s">
        <v>71</v>
      </c>
      <c r="C100" s="11" t="s">
        <v>50</v>
      </c>
      <c r="D100" s="11" t="s">
        <v>49</v>
      </c>
      <c r="E100" s="21">
        <v>100</v>
      </c>
      <c r="F100" s="21"/>
      <c r="G100" s="21">
        <v>100</v>
      </c>
      <c r="H100" s="21">
        <v>100</v>
      </c>
      <c r="I100" s="21"/>
      <c r="J100" s="21">
        <v>100</v>
      </c>
      <c r="K100" s="21">
        <v>0</v>
      </c>
      <c r="L100" s="21"/>
      <c r="M100" s="21">
        <v>0</v>
      </c>
    </row>
    <row r="101" spans="1:13" ht="39" customHeight="1" x14ac:dyDescent="0.25">
      <c r="A101" s="55" t="s">
        <v>82</v>
      </c>
      <c r="B101" s="55"/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55"/>
    </row>
    <row r="102" spans="1:13" x14ac:dyDescent="0.25">
      <c r="A102" s="45" t="s">
        <v>28</v>
      </c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</row>
    <row r="103" spans="1:13" x14ac:dyDescent="0.25">
      <c r="A103" s="1"/>
    </row>
    <row r="104" spans="1:13" ht="19.5" customHeight="1" x14ac:dyDescent="0.25">
      <c r="A104" s="3" t="s">
        <v>43</v>
      </c>
      <c r="B104" s="3"/>
      <c r="C104" s="3"/>
      <c r="D104" s="3"/>
    </row>
    <row r="105" spans="1:13" x14ac:dyDescent="0.25">
      <c r="A105" s="50" t="s">
        <v>116</v>
      </c>
      <c r="B105" s="50"/>
      <c r="C105" s="50"/>
      <c r="D105" s="50"/>
    </row>
    <row r="106" spans="1:13" ht="19.5" customHeight="1" x14ac:dyDescent="0.25">
      <c r="A106" s="20" t="s">
        <v>44</v>
      </c>
      <c r="B106" s="20"/>
      <c r="C106" s="20"/>
      <c r="D106" s="20"/>
    </row>
    <row r="107" spans="1:13" x14ac:dyDescent="0.25">
      <c r="A107" s="54" t="s">
        <v>78</v>
      </c>
      <c r="B107" s="54"/>
      <c r="C107" s="54"/>
      <c r="D107" s="54"/>
      <c r="E107" s="54"/>
    </row>
    <row r="108" spans="1:13" x14ac:dyDescent="0.25">
      <c r="A108" s="54"/>
      <c r="B108" s="54"/>
      <c r="C108" s="54"/>
      <c r="D108" s="54"/>
      <c r="E108" s="54"/>
      <c r="G108" s="49"/>
      <c r="H108" s="49"/>
      <c r="J108" s="49" t="s">
        <v>79</v>
      </c>
      <c r="K108" s="49"/>
      <c r="L108" s="49"/>
      <c r="M108" s="49"/>
    </row>
    <row r="109" spans="1:13" ht="15.75" customHeight="1" x14ac:dyDescent="0.25">
      <c r="A109" s="25"/>
      <c r="B109" s="25"/>
      <c r="C109" s="25"/>
      <c r="D109" s="25"/>
      <c r="E109" s="25"/>
      <c r="J109" s="44" t="s">
        <v>80</v>
      </c>
      <c r="K109" s="44"/>
      <c r="L109" s="44"/>
      <c r="M109" s="44"/>
    </row>
    <row r="110" spans="1:13" ht="43.5" customHeight="1" x14ac:dyDescent="0.25">
      <c r="A110" s="54" t="s">
        <v>72</v>
      </c>
      <c r="B110" s="54"/>
      <c r="C110" s="54"/>
      <c r="D110" s="54"/>
      <c r="E110" s="54"/>
      <c r="G110" s="49"/>
      <c r="H110" s="49"/>
      <c r="J110" s="49" t="s">
        <v>81</v>
      </c>
      <c r="K110" s="49"/>
      <c r="L110" s="49"/>
      <c r="M110" s="49"/>
    </row>
    <row r="111" spans="1:13" ht="15.75" customHeight="1" x14ac:dyDescent="0.25">
      <c r="A111" s="54"/>
      <c r="B111" s="54"/>
      <c r="C111" s="54"/>
      <c r="D111" s="54"/>
      <c r="E111" s="54"/>
      <c r="J111" s="44" t="s">
        <v>80</v>
      </c>
      <c r="K111" s="44"/>
      <c r="L111" s="44"/>
      <c r="M111" s="44"/>
    </row>
  </sheetData>
  <mergeCells count="72">
    <mergeCell ref="H36:J36"/>
    <mergeCell ref="K36:M36"/>
    <mergeCell ref="U36:W36"/>
    <mergeCell ref="A45:M45"/>
    <mergeCell ref="A47:M47"/>
    <mergeCell ref="B49:D50"/>
    <mergeCell ref="K49:M49"/>
    <mergeCell ref="X36:Z36"/>
    <mergeCell ref="E11:M11"/>
    <mergeCell ref="E12:M12"/>
    <mergeCell ref="B15:M15"/>
    <mergeCell ref="B16:M16"/>
    <mergeCell ref="B18:M18"/>
    <mergeCell ref="B19:M19"/>
    <mergeCell ref="B20:M20"/>
    <mergeCell ref="B21:M21"/>
    <mergeCell ref="B36:D37"/>
    <mergeCell ref="J1:M4"/>
    <mergeCell ref="A11:A12"/>
    <mergeCell ref="R36:T36"/>
    <mergeCell ref="A5:M5"/>
    <mergeCell ref="B22:M22"/>
    <mergeCell ref="B23:M23"/>
    <mergeCell ref="B32:M32"/>
    <mergeCell ref="A6:M6"/>
    <mergeCell ref="E7:M7"/>
    <mergeCell ref="E8:M8"/>
    <mergeCell ref="A7:A8"/>
    <mergeCell ref="A9:A10"/>
    <mergeCell ref="B17:M17"/>
    <mergeCell ref="A13:M13"/>
    <mergeCell ref="B30:M30"/>
    <mergeCell ref="B31:M31"/>
    <mergeCell ref="E9:M9"/>
    <mergeCell ref="E10:M10"/>
    <mergeCell ref="B26:M26"/>
    <mergeCell ref="A36:A37"/>
    <mergeCell ref="E36:G36"/>
    <mergeCell ref="B38:D38"/>
    <mergeCell ref="B57:B58"/>
    <mergeCell ref="A70:M70"/>
    <mergeCell ref="B40:D40"/>
    <mergeCell ref="B43:D43"/>
    <mergeCell ref="B44:D44"/>
    <mergeCell ref="B53:D53"/>
    <mergeCell ref="B39:D39"/>
    <mergeCell ref="B42:D42"/>
    <mergeCell ref="B41:D41"/>
    <mergeCell ref="B51:D51"/>
    <mergeCell ref="B52:D52"/>
    <mergeCell ref="A107:E108"/>
    <mergeCell ref="G108:H108"/>
    <mergeCell ref="A57:A58"/>
    <mergeCell ref="D57:D58"/>
    <mergeCell ref="E57:G57"/>
    <mergeCell ref="H57:J57"/>
    <mergeCell ref="A110:E111"/>
    <mergeCell ref="J110:M110"/>
    <mergeCell ref="J108:M108"/>
    <mergeCell ref="A101:M101"/>
    <mergeCell ref="A102:M102"/>
    <mergeCell ref="E49:G49"/>
    <mergeCell ref="J111:M111"/>
    <mergeCell ref="K57:M57"/>
    <mergeCell ref="J109:M109"/>
    <mergeCell ref="B60:M60"/>
    <mergeCell ref="C92:M92"/>
    <mergeCell ref="G110:H110"/>
    <mergeCell ref="C57:C58"/>
    <mergeCell ref="A105:D105"/>
    <mergeCell ref="A79:M79"/>
    <mergeCell ref="A88:M88"/>
  </mergeCells>
  <pageMargins left="0.16" right="0.16" top="0.35" bottom="0.3" header="0.31496062992125984" footer="0.31496062992125984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2717610</vt:lpstr>
      <vt:lpstr>'2717610'!Область_друку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2023-01-30T11:09:26Z</cp:lastPrinted>
  <dcterms:created xsi:type="dcterms:W3CDTF">2018-12-28T08:43:53Z</dcterms:created>
  <dcterms:modified xsi:type="dcterms:W3CDTF">2024-03-04T07:38:08Z</dcterms:modified>
</cp:coreProperties>
</file>