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80" windowHeight="9075" activeTab="0"/>
  </bookViews>
  <sheets>
    <sheet name="звіт за 2020" sheetId="1" r:id="rId1"/>
  </sheets>
  <definedNames>
    <definedName name="_xlnm.Print_Area" localSheetId="0">'звіт за 2020'!$A$1:$M$183</definedName>
  </definedNames>
  <calcPr fullCalcOnLoad="1"/>
</workbook>
</file>

<file path=xl/sharedStrings.xml><?xml version="1.0" encoding="utf-8"?>
<sst xmlns="http://schemas.openxmlformats.org/spreadsheetml/2006/main" count="309" uniqueCount="116">
  <si>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</si>
  <si>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</si>
  <si>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</si>
  <si>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</si>
  <si>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</si>
  <si>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</si>
  <si>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</si>
  <si>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</si>
  <si>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</si>
  <si>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</si>
  <si>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</si>
  <si>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</si>
  <si>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</si>
  <si>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</si>
  <si>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</si>
  <si>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</si>
  <si>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</si>
  <si>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</si>
  <si>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</si>
  <si>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</si>
  <si>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</si>
  <si>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</si>
  <si>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</si>
  <si>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</si>
  <si>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</si>
  <si>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</si>
  <si>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</si>
  <si>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</si>
  <si>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</si>
  <si>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</si>
  <si>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</si>
  <si>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</si>
  <si>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</si>
  <si>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</si>
  <si>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</si>
  <si>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</si>
  <si>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</si>
  <si>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</si>
  <si>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</si>
  <si>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</si>
  <si>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</si>
  <si>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</si>
  <si>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</si>
  <si>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капітального будівництва департаменту архітектури, містобудування та земельних ресурсів</t>
  </si>
  <si>
    <t>од.</t>
  </si>
  <si>
    <t>рішення сесії</t>
  </si>
  <si>
    <t>грн.</t>
  </si>
  <si>
    <t>розрахунок</t>
  </si>
  <si>
    <t>%</t>
  </si>
  <si>
    <t>0443</t>
  </si>
  <si>
    <t>Будівництво інших об'єктів комунальної власності</t>
  </si>
  <si>
    <t>Будівництво об'єктів соціальної та виробничої інфраструктури комунальної власності</t>
  </si>
  <si>
    <t>Реконструкція об'єктів соціальної та виробничої інфраструктури комунальної власності</t>
  </si>
  <si>
    <t>Проектування об'єктів соціальної та виробничої інфраструктури комунальної власності</t>
  </si>
  <si>
    <t>Реалізація державної політики у сфері соціальної та виробничої інфраструктури</t>
  </si>
  <si>
    <t>Забезпечення розвитку сучасної інфраструктури міста</t>
  </si>
  <si>
    <t>Будівництво обєктів соціальної та виробничої інфраструктури комунальної власності</t>
  </si>
  <si>
    <t>Реконструкція обєктів соціальної та виробничої інфраструктури комунальної власності</t>
  </si>
  <si>
    <t>Забезпечення будівництва об'єктів соціальної та виробничої інфраструктури комунальної власності</t>
  </si>
  <si>
    <t>Програма економічного та соціального розвитку міста Хмельницького на 2020 рік</t>
  </si>
  <si>
    <t>Обсяг видатків на будівництво</t>
  </si>
  <si>
    <t>кв.м</t>
  </si>
  <si>
    <t>проектна документація</t>
  </si>
  <si>
    <t>кількість об'єктів</t>
  </si>
  <si>
    <t>середні витрати на об'єкт будівництва</t>
  </si>
  <si>
    <t>рівень готовності</t>
  </si>
  <si>
    <t>Будівництво магістральної дороги на вул. Січових стрільців в м. Хмельницькому</t>
  </si>
  <si>
    <t>куб.м/добу</t>
  </si>
  <si>
    <t>Обсяг будівництва (протяжність)</t>
  </si>
  <si>
    <t>м</t>
  </si>
  <si>
    <t>Будівництво самопливного і напірного колекторів та каналізаційної насосної станції продуктивністю 1500 куб.м/добу на житловому масиві "Лезнево 1,2" в м. Хмельницькому</t>
  </si>
  <si>
    <t>Обсяг будівництва (потужність)</t>
  </si>
  <si>
    <t>Обсяг видатків на реконструкцію</t>
  </si>
  <si>
    <t>потужність КНС, яку планується побудувати</t>
  </si>
  <si>
    <t>середні витрати на об'єкт реконструкції</t>
  </si>
  <si>
    <t>Обсяг реконструкції (потужність)</t>
  </si>
  <si>
    <t>середні витрати на реконструкцію одиниці потужності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</si>
  <si>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Кам"янецькій, 38 в м. Хмельницькому</t>
  </si>
  <si>
    <t>Обсяг реконструкції (загальна площа)</t>
  </si>
  <si>
    <t>потужність КНС, яку планується реконструювати</t>
  </si>
  <si>
    <t>площа, яку планується реконструювати</t>
  </si>
  <si>
    <t>грн./кв.м</t>
  </si>
  <si>
    <t>ширина проїзджої частини</t>
  </si>
  <si>
    <t>4х3,75+2х0,5</t>
  </si>
  <si>
    <t>середні витрати на будівництво 1 кв.м</t>
  </si>
  <si>
    <t>Обсяг будівництва (площа)</t>
  </si>
  <si>
    <t xml:space="preserve">Реконструкція мереж водопроводу та каналізації в мікрорайоні  "Лезнево" м.Хмельницький </t>
  </si>
  <si>
    <t>Забезпечення реконструкції обєктів соціальної та виробничої інфраструктури комунальної власності</t>
  </si>
  <si>
    <t>Забезпечення проектування будівництва об'єктів соціальної та виробничої інфраструктури комунальної власності</t>
  </si>
  <si>
    <t>Проектування будівництва обєктів соціальної та виробничої інфраструктури комунальної власності</t>
  </si>
  <si>
    <t>Виготовлення проєктно-кошторисної документації для будівництва зовнішніх мереж газопостачання індустріального парку  "Хмельницький" по Вінницькому шосе, 18 в м.Хмельницькому</t>
  </si>
  <si>
    <t>Виготовлення проєктно-кошторисної документації для будівництва зовнішніх мереж  водопостачання та каналізації індустріального парку  "Хмельницький" по Вінницькому шосе, 18 в м.Хмельницькому</t>
  </si>
  <si>
    <t>обсяг видатків на проектування</t>
  </si>
  <si>
    <t>середні витрати на об'єкт проектування</t>
  </si>
  <si>
    <t>Будівництво каналізаційних мереж в мікрорайоні "Озерна" в м.Хмельницькому, в т.ч.коригування проєктно-кошторисної документації</t>
  </si>
  <si>
    <t>Обсяг видатків на будівництво (коригування ПКД)</t>
  </si>
  <si>
    <t>Будівництво вулиці Мельникова (від вул.Зарічанської до вул.Трудової) в м.Хмельницькому (І черга)</t>
  </si>
  <si>
    <t>про виконання паспорта бюджетної програми місцевого бюджету на 2020 рік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</si>
  <si>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 Відхилення виникли у зв'язку з неосвоєнням бюджетних коштів (по напрямку будівництво і реконструкція - у зв'язку з несприятливими погоджніми умовами та необхідністю внесення змін до проєктних рішень; по напрямку проєктування  - проведено процедуру закупівлі робіт. Термін укладання договору - лютий 2021 року.</t>
  </si>
  <si>
    <t>Аналіз стану виконання результативних показників. Бюджетна програма виконана в повному обсязі. Об'єкт зданий в експлуатацію.</t>
  </si>
  <si>
    <t>Аналіз стану виконання результативних показників. Фактичні результативні показники відповідають плановим. Бюджетна програма за звітний період виконана.</t>
  </si>
  <si>
    <t>Аналіз стану виконання результативних показників. Результативні показники відхиляються від планових  з причини необхідності внесення змін до проєктних рішень.</t>
  </si>
  <si>
    <t>Пояснення щодо причин розбіжностей між фактичними та затвердженими результативними показниками. У звітному періоді проведено спрощену процедуру закупівлі робіт. Виконання бюджетної програми буде продовжено у наступному році.</t>
  </si>
  <si>
    <t>10. Узагальнений висновок про виконання бюджетної програми. Бюджетна програма за звітний період в цілому виконана.</t>
  </si>
  <si>
    <t>Начальник управління капітального будівництва</t>
  </si>
  <si>
    <t>Т.М. Поліщук</t>
  </si>
  <si>
    <t>Заступник начальника управління</t>
  </si>
  <si>
    <t>В.М.Гаман</t>
  </si>
  <si>
    <t>Пояснення щодо причин розбіжностей між фактичними та затвердженими результативними показниками. Проєктна будівельна довжина ділянки вулиці становить 798,1 м, фактична 636,5 м. Будівельні роботи виконані в повному обсязі. Об'єкт зданий в експлуатацію.</t>
  </si>
  <si>
    <t>Пояснення щодо причин розбіжностей між фактичними та затвердженими результативними показниками. Розбіжності виникли  з причини необхідності внесення змін до проєктних рішень.</t>
  </si>
  <si>
    <t>Пояснення щодо причин розбіжностей між фактичними та затвердженими результативними показниками. Розбіжності виникли з причини необхідності внесення змін до проєктних рішень.</t>
  </si>
  <si>
    <t>Пояснення щодо причин розбіжностей між фактичними та затвердженими результативними показниками. Розбіжності планових і фактичних показників обсягу видатків виникли  з причини невиконання будівельних робіт через несприятливі погодні умови . Виконання програми буде продовжуватися у наступному році.</t>
  </si>
  <si>
    <t>Аналіз стану виконання результативних показників. Розбіжності планових і фактичних показників результативних показників виникли  з причини невиконання будівельних робіт через несприятливі погодні умови . Виконання програми буде продовжуватися у наступному році.</t>
  </si>
  <si>
    <t>Аналіз стану виконання результативних показників. У звітному році проведено спрощену процедуру закупівлі робіт. Виконання даної програми буде продовжено у наступному році.</t>
  </si>
  <si>
    <t>Пояснення щодо причин розбіжностей між фактичними та затвердженими результативними показниками. Розбіжності між фактичними і плановими показниками виникли по причині  необхідністі отримання додаткових технічних умов. Укладено договір на виконання проектних робіт. Виконання бюджетної програми  буде продовжено у наступному році.</t>
  </si>
  <si>
    <t>Аналіз стану виконання результативних показників. Виконання бюджетної програми  буде продовжено у наступному році.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</si>
</sst>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_₴"/>
    <numFmt numFmtId="179" formatCode="0.000000"/>
    <numFmt numFmtId="180" formatCode="0.0000000"/>
    <numFmt numFmtId="181" formatCode="0.00000"/>
    <numFmt numFmtId="182" formatCode="0.0000"/>
    <numFmt numFmtId="183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Courier New"/>
      <family val="3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6" fillId="44" borderId="1" applyNumberFormat="0" applyAlignment="0" applyProtection="0"/>
    <xf numFmtId="0" fontId="7" fillId="7" borderId="2" applyNumberFormat="0" applyAlignment="0" applyProtection="0"/>
    <xf numFmtId="0" fontId="7" fillId="45" borderId="2" applyNumberFormat="0" applyAlignment="0" applyProtection="0"/>
    <xf numFmtId="9" fontId="0" fillId="0" borderId="0" applyFont="0" applyFill="0" applyBorder="0" applyAlignment="0" applyProtection="0"/>
    <xf numFmtId="0" fontId="8" fillId="46" borderId="3" applyNumberFormat="0" applyAlignment="0" applyProtection="0"/>
    <xf numFmtId="0" fontId="9" fillId="46" borderId="2" applyNumberFormat="0" applyAlignment="0" applyProtection="0"/>
    <xf numFmtId="0" fontId="37" fillId="47" borderId="0" applyNumberFormat="0" applyBorder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38" fillId="0" borderId="4" applyNumberFormat="0" applyFill="0" applyAlignment="0" applyProtection="0"/>
    <xf numFmtId="0" fontId="10" fillId="0" borderId="5" applyNumberFormat="0" applyFill="0" applyAlignment="0" applyProtection="0"/>
    <xf numFmtId="0" fontId="39" fillId="0" borderId="6" applyNumberFormat="0" applyFill="0" applyAlignment="0" applyProtection="0"/>
    <xf numFmtId="0" fontId="11" fillId="0" borderId="7" applyNumberFormat="0" applyFill="0" applyAlignment="0" applyProtection="0"/>
    <xf numFmtId="0" fontId="40" fillId="0" borderId="8" applyNumberFormat="0" applyFill="0" applyAlignment="0" applyProtection="0"/>
    <xf numFmtId="0" fontId="1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2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3" fillId="0" borderId="13" applyNumberFormat="0" applyFill="0" applyAlignment="0" applyProtection="0"/>
    <xf numFmtId="0" fontId="43" fillId="48" borderId="14" applyNumberFormat="0" applyAlignment="0" applyProtection="0"/>
    <xf numFmtId="0" fontId="14" fillId="49" borderId="15" applyNumberFormat="0" applyAlignment="0" applyProtection="0"/>
    <xf numFmtId="0" fontId="14" fillId="49" borderId="15" applyNumberFormat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46" fillId="51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7" fillId="0" borderId="16" applyNumberFormat="0" applyFill="0" applyAlignment="0" applyProtection="0"/>
    <xf numFmtId="0" fontId="16" fillId="3" borderId="0" applyNumberFormat="0" applyBorder="0" applyAlignment="0" applyProtection="0"/>
    <xf numFmtId="0" fontId="48" fillId="52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53" borderId="17" applyNumberFormat="0" applyFont="0" applyAlignment="0" applyProtection="0"/>
    <xf numFmtId="0" fontId="0" fillId="54" borderId="18" applyNumberFormat="0" applyFont="0" applyAlignment="0" applyProtection="0"/>
    <xf numFmtId="0" fontId="49" fillId="51" borderId="19" applyNumberFormat="0" applyAlignment="0" applyProtection="0"/>
    <xf numFmtId="0" fontId="27" fillId="45" borderId="0" applyNumberFormat="0" applyBorder="0" applyAlignment="0" applyProtection="0"/>
    <xf numFmtId="0" fontId="24" fillId="0" borderId="0">
      <alignment/>
      <protection/>
    </xf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0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2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vertical="top"/>
    </xf>
    <xf numFmtId="0" fontId="52" fillId="0" borderId="0" xfId="0" applyFont="1" applyBorder="1" applyAlignment="1">
      <alignment vertical="center" wrapText="1"/>
    </xf>
    <xf numFmtId="0" fontId="3" fillId="55" borderId="20" xfId="0" applyFont="1" applyFill="1" applyBorder="1" applyAlignment="1">
      <alignment horizontal="left" vertical="center" wrapText="1"/>
    </xf>
    <xf numFmtId="0" fontId="2" fillId="55" borderId="20" xfId="0" applyFont="1" applyFill="1" applyBorder="1" applyAlignment="1">
      <alignment horizontal="center" vertical="center" wrapText="1"/>
    </xf>
    <xf numFmtId="0" fontId="55" fillId="0" borderId="20" xfId="0" applyFont="1" applyBorder="1" applyAlignment="1">
      <alignment/>
    </xf>
    <xf numFmtId="1" fontId="52" fillId="0" borderId="20" xfId="0" applyNumberFormat="1" applyFont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" fillId="0" borderId="20" xfId="55" applyFont="1" applyBorder="1" applyAlignment="1">
      <alignment vertical="center" wrapText="1"/>
      <protection/>
    </xf>
    <xf numFmtId="0" fontId="5" fillId="0" borderId="20" xfId="55" applyFont="1" applyBorder="1" applyAlignment="1">
      <alignment horizontal="left" vertical="center" wrapText="1"/>
      <protection/>
    </xf>
    <xf numFmtId="0" fontId="57" fillId="0" borderId="20" xfId="0" applyFont="1" applyBorder="1" applyAlignment="1">
      <alignment horizontal="center" vertical="center" wrapText="1"/>
    </xf>
    <xf numFmtId="49" fontId="57" fillId="0" borderId="21" xfId="0" applyNumberFormat="1" applyFont="1" applyBorder="1" applyAlignment="1">
      <alignment horizontal="center" vertical="center" wrapText="1"/>
    </xf>
    <xf numFmtId="176" fontId="52" fillId="0" borderId="20" xfId="0" applyNumberFormat="1" applyFont="1" applyBorder="1" applyAlignment="1">
      <alignment horizontal="center" vertical="center" wrapText="1"/>
    </xf>
    <xf numFmtId="0" fontId="56" fillId="0" borderId="20" xfId="0" applyFont="1" applyBorder="1" applyAlignment="1">
      <alignment wrapText="1"/>
    </xf>
    <xf numFmtId="0" fontId="5" fillId="56" borderId="20" xfId="171" applyFont="1" applyFill="1" applyBorder="1" applyAlignment="1">
      <alignment horizontal="center" vertical="center" wrapText="1"/>
      <protection/>
    </xf>
    <xf numFmtId="0" fontId="5" fillId="0" borderId="20" xfId="55" applyFont="1" applyFill="1" applyBorder="1" applyAlignment="1">
      <alignment horizontal="left" vertical="center" wrapText="1"/>
      <protection/>
    </xf>
    <xf numFmtId="4" fontId="52" fillId="56" borderId="20" xfId="0" applyNumberFormat="1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1" fontId="53" fillId="0" borderId="0" xfId="0" applyNumberFormat="1" applyFont="1" applyAlignment="1">
      <alignment/>
    </xf>
    <xf numFmtId="0" fontId="52" fillId="0" borderId="20" xfId="0" applyFont="1" applyFill="1" applyBorder="1" applyAlignment="1">
      <alignment horizontal="center" vertical="center" wrapText="1"/>
    </xf>
    <xf numFmtId="1" fontId="52" fillId="0" borderId="20" xfId="0" applyNumberFormat="1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22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52" fillId="0" borderId="24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top" wrapText="1"/>
    </xf>
    <xf numFmtId="0" fontId="57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center"/>
    </xf>
    <xf numFmtId="0" fontId="52" fillId="0" borderId="26" xfId="0" applyFont="1" applyBorder="1" applyAlignment="1">
      <alignment horizontal="left" vertical="center" wrapText="1"/>
    </xf>
    <xf numFmtId="0" fontId="52" fillId="0" borderId="27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top" wrapText="1"/>
    </xf>
    <xf numFmtId="0" fontId="57" fillId="0" borderId="21" xfId="0" applyFont="1" applyBorder="1" applyAlignment="1">
      <alignment horizontal="left" vertical="center" wrapText="1"/>
    </xf>
    <xf numFmtId="0" fontId="56" fillId="0" borderId="0" xfId="0" applyFont="1" applyAlignment="1">
      <alignment horizontal="left" wrapText="1"/>
    </xf>
  </cellXfs>
  <cellStyles count="1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Excel Built-in Normal" xfId="51"/>
    <cellStyle name="Excel Built-in Normal 2" xfId="52"/>
    <cellStyle name="Excel Built-in Обычный_УКБ до бюджету 2016р ост" xfId="53"/>
    <cellStyle name="Normal_meresha_07" xfId="54"/>
    <cellStyle name="TableStyleLight1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Акцентування1" xfId="62"/>
    <cellStyle name="Акцентування2" xfId="63"/>
    <cellStyle name="Акцентування3" xfId="64"/>
    <cellStyle name="Акцентування4" xfId="65"/>
    <cellStyle name="Акцентування5" xfId="66"/>
    <cellStyle name="Акцентування6" xfId="67"/>
    <cellStyle name="Ввід" xfId="68"/>
    <cellStyle name="Ввід 2" xfId="69"/>
    <cellStyle name="Ввід 3" xfId="70"/>
    <cellStyle name="Percent" xfId="71"/>
    <cellStyle name="Вывод" xfId="72"/>
    <cellStyle name="Вычисление" xfId="73"/>
    <cellStyle name="Гарний" xfId="74"/>
    <cellStyle name="Гіперпосилання 2" xfId="75"/>
    <cellStyle name="Currency" xfId="76"/>
    <cellStyle name="Currency [0]" xfId="77"/>
    <cellStyle name="Добре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Звичайний 10" xfId="87"/>
    <cellStyle name="Звичайний 11" xfId="88"/>
    <cellStyle name="Звичайний 12" xfId="89"/>
    <cellStyle name="Звичайний 13" xfId="90"/>
    <cellStyle name="Звичайний 14" xfId="91"/>
    <cellStyle name="Звичайний 15" xfId="92"/>
    <cellStyle name="Звичайний 16" xfId="93"/>
    <cellStyle name="Звичайний 17" xfId="94"/>
    <cellStyle name="Звичайний 18" xfId="95"/>
    <cellStyle name="Звичайний 19" xfId="96"/>
    <cellStyle name="Звичайний 2" xfId="97"/>
    <cellStyle name="Звичайний 2 2" xfId="98"/>
    <cellStyle name="Звичайний 2 2 2" xfId="99"/>
    <cellStyle name="Звичайний 2 3" xfId="100"/>
    <cellStyle name="Звичайний 20" xfId="101"/>
    <cellStyle name="Звичайний 21" xfId="102"/>
    <cellStyle name="Звичайний 22" xfId="103"/>
    <cellStyle name="Звичайний 23" xfId="104"/>
    <cellStyle name="Звичайний 24" xfId="105"/>
    <cellStyle name="Звичайний 25" xfId="106"/>
    <cellStyle name="Звичайний 26" xfId="107"/>
    <cellStyle name="Звичайний 27" xfId="108"/>
    <cellStyle name="Звичайний 27 2" xfId="109"/>
    <cellStyle name="Звичайний 27 2 2" xfId="110"/>
    <cellStyle name="Звичайний 27 2 3" xfId="111"/>
    <cellStyle name="Звичайний 27 3" xfId="112"/>
    <cellStyle name="Звичайний 27 3 2" xfId="113"/>
    <cellStyle name="Звичайний 27 3 3" xfId="114"/>
    <cellStyle name="Звичайний 27 3 4" xfId="115"/>
    <cellStyle name="Звичайний 27 4" xfId="116"/>
    <cellStyle name="Звичайний 27 4 2" xfId="117"/>
    <cellStyle name="Звичайний 27 5" xfId="118"/>
    <cellStyle name="Звичайний 27 6" xfId="119"/>
    <cellStyle name="Звичайний 28" xfId="120"/>
    <cellStyle name="Звичайний 29" xfId="121"/>
    <cellStyle name="Звичайний 29 2" xfId="122"/>
    <cellStyle name="Звичайний 29 2 2" xfId="123"/>
    <cellStyle name="Звичайний 3" xfId="124"/>
    <cellStyle name="Звичайний 3 2" xfId="125"/>
    <cellStyle name="Звичайний 3 2 2" xfId="126"/>
    <cellStyle name="Звичайний 30" xfId="127"/>
    <cellStyle name="Звичайний 30 2" xfId="128"/>
    <cellStyle name="Звичайний 31" xfId="129"/>
    <cellStyle name="Звичайний 32" xfId="130"/>
    <cellStyle name="Звичайний 33" xfId="131"/>
    <cellStyle name="Звичайний 4" xfId="132"/>
    <cellStyle name="Звичайний 4 2" xfId="133"/>
    <cellStyle name="Звичайний 4 2 2" xfId="134"/>
    <cellStyle name="Звичайний 5" xfId="135"/>
    <cellStyle name="Звичайний 6" xfId="136"/>
    <cellStyle name="Звичайний 7" xfId="137"/>
    <cellStyle name="Звичайний 8" xfId="138"/>
    <cellStyle name="Звичайний 9" xfId="139"/>
    <cellStyle name="Зв'язана клітинка" xfId="140"/>
    <cellStyle name="Зв'язана клітинка 2" xfId="141"/>
    <cellStyle name="Зв'язана клітинка 3" xfId="142"/>
    <cellStyle name="Итог" xfId="143"/>
    <cellStyle name="Контрольна клітинка" xfId="144"/>
    <cellStyle name="Контрольна клітинка 2" xfId="145"/>
    <cellStyle name="Контрольна клітинка 3" xfId="146"/>
    <cellStyle name="Назва" xfId="147"/>
    <cellStyle name="Назва 2" xfId="148"/>
    <cellStyle name="Назва 3" xfId="149"/>
    <cellStyle name="Нейтральний" xfId="150"/>
    <cellStyle name="Обчислення" xfId="151"/>
    <cellStyle name="Обычный 2" xfId="152"/>
    <cellStyle name="Обычный 2 2" xfId="153"/>
    <cellStyle name="Обычный 2 2 2" xfId="154"/>
    <cellStyle name="Обычный 2 2 3" xfId="155"/>
    <cellStyle name="Обычный 2 3" xfId="156"/>
    <cellStyle name="Обычный 2 3 2" xfId="157"/>
    <cellStyle name="Обычный 2 4" xfId="158"/>
    <cellStyle name="Обычный 2 5" xfId="159"/>
    <cellStyle name="Обычный 3" xfId="160"/>
    <cellStyle name="Обычный 3 2" xfId="161"/>
    <cellStyle name="Обычный 3 3" xfId="162"/>
    <cellStyle name="Обычный 4" xfId="163"/>
    <cellStyle name="Обычный 4 2" xfId="164"/>
    <cellStyle name="Обычный 4 3" xfId="165"/>
    <cellStyle name="Обычный 5" xfId="166"/>
    <cellStyle name="Обычный 6" xfId="167"/>
    <cellStyle name="Обычный 7" xfId="168"/>
    <cellStyle name="Обычный 8" xfId="169"/>
    <cellStyle name="Обычный_УЖКГ бюджет 2016 Після Ямчука 2" xfId="170"/>
    <cellStyle name="Обычный_УКБ до бюджету 2016р ост 2" xfId="171"/>
    <cellStyle name="Підсумок" xfId="172"/>
    <cellStyle name="Плохой" xfId="173"/>
    <cellStyle name="Поганий" xfId="174"/>
    <cellStyle name="Пояснение" xfId="175"/>
    <cellStyle name="Примечание" xfId="176"/>
    <cellStyle name="Примітка" xfId="177"/>
    <cellStyle name="Результат" xfId="178"/>
    <cellStyle name="Середній" xfId="179"/>
    <cellStyle name="Стиль 1" xfId="180"/>
    <cellStyle name="Текст попередження" xfId="181"/>
    <cellStyle name="Текст попередження 2" xfId="182"/>
    <cellStyle name="Текст попередження 3" xfId="183"/>
    <cellStyle name="Текст пояснення" xfId="184"/>
    <cellStyle name="Comma" xfId="185"/>
    <cellStyle name="Comma [0]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3"/>
  <sheetViews>
    <sheetView tabSelected="1" zoomScalePageLayoutView="0" workbookViewId="0" topLeftCell="A42">
      <selection activeCell="C11" sqref="C11"/>
    </sheetView>
  </sheetViews>
  <sheetFormatPr defaultColWidth="9.140625" defaultRowHeight="15"/>
  <cols>
    <col min="1" max="1" width="4.421875" style="5" customWidth="1"/>
    <col min="2" max="2" width="13.00390625" style="5" customWidth="1"/>
    <col min="3" max="4" width="9.140625" style="5" customWidth="1"/>
    <col min="5" max="5" width="13.00390625" style="5" customWidth="1"/>
    <col min="6" max="6" width="12.57421875" style="5" customWidth="1"/>
    <col min="7" max="13" width="13.00390625" style="5" customWidth="1"/>
    <col min="14" max="16384" width="9.140625" style="5" customWidth="1"/>
  </cols>
  <sheetData>
    <row r="1" spans="10:13" ht="15.75" customHeight="1">
      <c r="J1" s="43" t="s">
        <v>42</v>
      </c>
      <c r="K1" s="43"/>
      <c r="L1" s="43"/>
      <c r="M1" s="43"/>
    </row>
    <row r="2" spans="10:13" ht="15.75">
      <c r="J2" s="43"/>
      <c r="K2" s="43"/>
      <c r="L2" s="43"/>
      <c r="M2" s="43"/>
    </row>
    <row r="3" spans="10:13" ht="15.75">
      <c r="J3" s="43"/>
      <c r="K3" s="43"/>
      <c r="L3" s="43"/>
      <c r="M3" s="43"/>
    </row>
    <row r="4" spans="10:13" ht="15.75">
      <c r="J4" s="43"/>
      <c r="K4" s="43"/>
      <c r="L4" s="43"/>
      <c r="M4" s="43"/>
    </row>
    <row r="5" spans="1:13" ht="15.75">
      <c r="A5" s="44" t="s">
        <v>16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.75">
      <c r="A6" s="44" t="s">
        <v>97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39.75" customHeight="1">
      <c r="A7" s="38" t="s">
        <v>0</v>
      </c>
      <c r="B7" s="26">
        <v>1500000</v>
      </c>
      <c r="C7" s="27"/>
      <c r="E7" s="57" t="s">
        <v>43</v>
      </c>
      <c r="F7" s="57"/>
      <c r="G7" s="57"/>
      <c r="H7" s="57"/>
      <c r="I7" s="57"/>
      <c r="J7" s="57"/>
      <c r="K7" s="57"/>
      <c r="L7" s="57"/>
      <c r="M7" s="57"/>
    </row>
    <row r="8" spans="1:13" ht="15" customHeight="1">
      <c r="A8" s="38"/>
      <c r="B8" s="28" t="s">
        <v>24</v>
      </c>
      <c r="C8" s="27"/>
      <c r="E8" s="58" t="s">
        <v>14</v>
      </c>
      <c r="F8" s="58"/>
      <c r="G8" s="58"/>
      <c r="H8" s="58"/>
      <c r="I8" s="58"/>
      <c r="J8" s="58"/>
      <c r="K8" s="58"/>
      <c r="L8" s="58"/>
      <c r="M8" s="58"/>
    </row>
    <row r="9" spans="1:13" ht="24" customHeight="1">
      <c r="A9" s="38" t="s">
        <v>1</v>
      </c>
      <c r="B9" s="26">
        <v>1510000</v>
      </c>
      <c r="C9" s="27"/>
      <c r="E9" s="57" t="s">
        <v>43</v>
      </c>
      <c r="F9" s="57"/>
      <c r="G9" s="57"/>
      <c r="H9" s="57"/>
      <c r="I9" s="57"/>
      <c r="J9" s="57"/>
      <c r="K9" s="57"/>
      <c r="L9" s="57"/>
      <c r="M9" s="57"/>
    </row>
    <row r="10" spans="1:13" ht="15" customHeight="1">
      <c r="A10" s="38"/>
      <c r="B10" s="28" t="s">
        <v>24</v>
      </c>
      <c r="C10" s="27"/>
      <c r="E10" s="58" t="s">
        <v>13</v>
      </c>
      <c r="F10" s="58"/>
      <c r="G10" s="58"/>
      <c r="H10" s="58"/>
      <c r="I10" s="58"/>
      <c r="J10" s="58"/>
      <c r="K10" s="58"/>
      <c r="L10" s="58"/>
      <c r="M10" s="58"/>
    </row>
    <row r="11" spans="1:13" ht="54" customHeight="1">
      <c r="A11" s="38" t="s">
        <v>2</v>
      </c>
      <c r="B11" s="26">
        <v>1517330</v>
      </c>
      <c r="C11" s="18" t="s">
        <v>49</v>
      </c>
      <c r="E11" s="59" t="s">
        <v>50</v>
      </c>
      <c r="F11" s="59"/>
      <c r="G11" s="59"/>
      <c r="H11" s="59"/>
      <c r="I11" s="59"/>
      <c r="J11" s="59"/>
      <c r="K11" s="59"/>
      <c r="L11" s="59"/>
      <c r="M11" s="59"/>
    </row>
    <row r="12" spans="1:13" ht="15" customHeight="1">
      <c r="A12" s="38"/>
      <c r="B12" s="25" t="s">
        <v>41</v>
      </c>
      <c r="C12" s="25" t="s">
        <v>3</v>
      </c>
      <c r="E12" s="58" t="s">
        <v>15</v>
      </c>
      <c r="F12" s="58"/>
      <c r="G12" s="58"/>
      <c r="H12" s="58"/>
      <c r="I12" s="58"/>
      <c r="J12" s="58"/>
      <c r="K12" s="58"/>
      <c r="L12" s="58"/>
      <c r="M12" s="58"/>
    </row>
    <row r="13" spans="1:13" ht="19.5" customHeight="1">
      <c r="A13" s="46" t="s">
        <v>28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ht="15.75">
      <c r="A14" s="1"/>
    </row>
    <row r="15" spans="1:13" ht="31.5">
      <c r="A15" s="4" t="s">
        <v>23</v>
      </c>
      <c r="B15" s="36" t="s">
        <v>25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15.75">
      <c r="A16" s="4"/>
      <c r="B16" s="12" t="s">
        <v>54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>
      <c r="A17" s="4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ht="15.75">
      <c r="A18" s="1"/>
    </row>
    <row r="19" spans="1:13" ht="33.75" customHeight="1">
      <c r="A19" s="6" t="s">
        <v>29</v>
      </c>
      <c r="F19" s="60" t="s">
        <v>55</v>
      </c>
      <c r="G19" s="60"/>
      <c r="H19" s="60"/>
      <c r="I19" s="60"/>
      <c r="J19" s="60"/>
      <c r="K19" s="60"/>
      <c r="L19" s="60"/>
      <c r="M19" s="60"/>
    </row>
    <row r="20" ht="15.75">
      <c r="A20" s="3"/>
    </row>
    <row r="21" ht="15.75">
      <c r="A21" s="6" t="s">
        <v>30</v>
      </c>
    </row>
    <row r="22" ht="15.75">
      <c r="A22" s="1"/>
    </row>
    <row r="23" spans="1:13" ht="32.25" customHeight="1">
      <c r="A23" s="4" t="s">
        <v>23</v>
      </c>
      <c r="B23" s="36" t="s">
        <v>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39" customHeight="1">
      <c r="A24" s="4">
        <v>1</v>
      </c>
      <c r="B24" s="39" t="s">
        <v>51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</row>
    <row r="25" spans="1:13" ht="38.25" customHeight="1">
      <c r="A25" s="24">
        <v>2</v>
      </c>
      <c r="B25" s="39" t="s">
        <v>52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</row>
    <row r="26" spans="1:13" ht="30.75" customHeight="1">
      <c r="A26" s="4">
        <v>3</v>
      </c>
      <c r="B26" s="39" t="s">
        <v>53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ht="15.75">
      <c r="A27" s="1"/>
    </row>
    <row r="28" ht="15.75">
      <c r="A28" s="6" t="s">
        <v>31</v>
      </c>
    </row>
    <row r="29" spans="1:13" ht="15.75">
      <c r="A29" s="3"/>
      <c r="M29" s="27" t="s">
        <v>26</v>
      </c>
    </row>
    <row r="30" ht="15.75">
      <c r="A30" s="1"/>
    </row>
    <row r="31" spans="1:26" ht="30" customHeight="1">
      <c r="A31" s="36" t="s">
        <v>23</v>
      </c>
      <c r="B31" s="36" t="s">
        <v>32</v>
      </c>
      <c r="C31" s="36"/>
      <c r="D31" s="36"/>
      <c r="E31" s="36" t="s">
        <v>17</v>
      </c>
      <c r="F31" s="36"/>
      <c r="G31" s="36"/>
      <c r="H31" s="36" t="s">
        <v>33</v>
      </c>
      <c r="I31" s="36"/>
      <c r="J31" s="36"/>
      <c r="K31" s="36" t="s">
        <v>18</v>
      </c>
      <c r="L31" s="36"/>
      <c r="M31" s="36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33" customHeight="1">
      <c r="A32" s="36"/>
      <c r="B32" s="36"/>
      <c r="C32" s="36"/>
      <c r="D32" s="36"/>
      <c r="E32" s="4" t="s">
        <v>19</v>
      </c>
      <c r="F32" s="4" t="s">
        <v>20</v>
      </c>
      <c r="G32" s="4" t="s">
        <v>21</v>
      </c>
      <c r="H32" s="4" t="s">
        <v>19</v>
      </c>
      <c r="I32" s="4" t="s">
        <v>20</v>
      </c>
      <c r="J32" s="4" t="s">
        <v>21</v>
      </c>
      <c r="K32" s="4" t="s">
        <v>19</v>
      </c>
      <c r="L32" s="4" t="s">
        <v>20</v>
      </c>
      <c r="M32" s="4" t="s">
        <v>21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5.75">
      <c r="A33" s="4">
        <v>1</v>
      </c>
      <c r="B33" s="36">
        <v>2</v>
      </c>
      <c r="C33" s="36"/>
      <c r="D33" s="36"/>
      <c r="E33" s="4">
        <v>3</v>
      </c>
      <c r="F33" s="4">
        <v>4</v>
      </c>
      <c r="G33" s="4">
        <v>5</v>
      </c>
      <c r="H33" s="4">
        <v>6</v>
      </c>
      <c r="I33" s="4">
        <v>7</v>
      </c>
      <c r="J33" s="4">
        <v>8</v>
      </c>
      <c r="K33" s="4">
        <v>9</v>
      </c>
      <c r="L33" s="4">
        <v>10</v>
      </c>
      <c r="M33" s="4">
        <v>11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ht="84" customHeight="1">
      <c r="A34" s="24">
        <v>1</v>
      </c>
      <c r="B34" s="47" t="s">
        <v>56</v>
      </c>
      <c r="C34" s="48"/>
      <c r="D34" s="49"/>
      <c r="E34" s="24"/>
      <c r="F34" s="24">
        <v>19498207</v>
      </c>
      <c r="G34" s="24">
        <f>F34</f>
        <v>19498207</v>
      </c>
      <c r="H34" s="24"/>
      <c r="I34" s="24">
        <v>18938043</v>
      </c>
      <c r="J34" s="24">
        <f>I34</f>
        <v>18938043</v>
      </c>
      <c r="K34" s="24"/>
      <c r="L34" s="24">
        <f aca="true" t="shared" si="0" ref="L34:M36">I34-F34</f>
        <v>-560164</v>
      </c>
      <c r="M34" s="24">
        <f t="shared" si="0"/>
        <v>-560164</v>
      </c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75.75" customHeight="1">
      <c r="A35" s="24">
        <v>2</v>
      </c>
      <c r="B35" s="47" t="s">
        <v>57</v>
      </c>
      <c r="C35" s="48"/>
      <c r="D35" s="49"/>
      <c r="E35" s="24"/>
      <c r="F35" s="24">
        <v>5300000</v>
      </c>
      <c r="G35" s="24">
        <f>F35</f>
        <v>5300000</v>
      </c>
      <c r="H35" s="24"/>
      <c r="I35" s="24">
        <v>5220870</v>
      </c>
      <c r="J35" s="24">
        <f>I35</f>
        <v>5220870</v>
      </c>
      <c r="K35" s="24"/>
      <c r="L35" s="24">
        <f t="shared" si="0"/>
        <v>-79130</v>
      </c>
      <c r="M35" s="24">
        <f t="shared" si="0"/>
        <v>-79130</v>
      </c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80.25" customHeight="1">
      <c r="A36" s="4">
        <v>3</v>
      </c>
      <c r="B36" s="47" t="s">
        <v>89</v>
      </c>
      <c r="C36" s="48"/>
      <c r="D36" s="49"/>
      <c r="E36" s="4"/>
      <c r="F36" s="24">
        <v>200000</v>
      </c>
      <c r="G36" s="24">
        <f>F36</f>
        <v>200000</v>
      </c>
      <c r="H36" s="4"/>
      <c r="I36" s="4">
        <v>93891</v>
      </c>
      <c r="J36" s="24">
        <f>I36</f>
        <v>93891</v>
      </c>
      <c r="K36" s="4"/>
      <c r="L36" s="24">
        <f t="shared" si="0"/>
        <v>-106109</v>
      </c>
      <c r="M36" s="24">
        <f t="shared" si="0"/>
        <v>-106109</v>
      </c>
      <c r="R36" s="7"/>
      <c r="S36" s="7"/>
      <c r="T36" s="7"/>
      <c r="U36" s="7"/>
      <c r="V36" s="7"/>
      <c r="W36" s="7"/>
      <c r="X36" s="7"/>
      <c r="Y36" s="7"/>
      <c r="Z36" s="7"/>
    </row>
    <row r="37" spans="1:26" ht="15.75">
      <c r="A37" s="4"/>
      <c r="B37" s="36" t="s">
        <v>6</v>
      </c>
      <c r="C37" s="36"/>
      <c r="D37" s="36"/>
      <c r="E37" s="4"/>
      <c r="F37" s="24">
        <f>SUM(F34:F36)</f>
        <v>24998207</v>
      </c>
      <c r="G37" s="4">
        <f>SUM(G34:G36)</f>
        <v>24998207</v>
      </c>
      <c r="H37" s="4"/>
      <c r="I37" s="4">
        <f>SUM(I34:I36)</f>
        <v>24252804</v>
      </c>
      <c r="J37" s="24">
        <f>I37</f>
        <v>24252804</v>
      </c>
      <c r="K37" s="4"/>
      <c r="L37" s="4">
        <f>SUM(L34:L36)</f>
        <v>-745403</v>
      </c>
      <c r="M37" s="24">
        <f>SUM(M34:M36)</f>
        <v>-745403</v>
      </c>
      <c r="R37" s="7"/>
      <c r="S37" s="7"/>
      <c r="T37" s="7"/>
      <c r="U37" s="7"/>
      <c r="V37" s="7"/>
      <c r="W37" s="7"/>
      <c r="X37" s="7"/>
      <c r="Y37" s="7"/>
      <c r="Z37" s="7"/>
    </row>
    <row r="38" spans="1:13" ht="63" customHeight="1">
      <c r="A38" s="55" t="s">
        <v>98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ht="15.75">
      <c r="A39" s="1"/>
    </row>
    <row r="40" spans="1:13" ht="33" customHeight="1">
      <c r="A40" s="37" t="s">
        <v>34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ht="47.25">
      <c r="A41" s="3" t="s">
        <v>26</v>
      </c>
    </row>
    <row r="42" ht="15.75">
      <c r="A42" s="1"/>
    </row>
    <row r="43" spans="1:13" ht="31.5" customHeight="1">
      <c r="A43" s="36" t="s">
        <v>4</v>
      </c>
      <c r="B43" s="36" t="s">
        <v>35</v>
      </c>
      <c r="C43" s="36"/>
      <c r="D43" s="36"/>
      <c r="E43" s="36" t="s">
        <v>17</v>
      </c>
      <c r="F43" s="36"/>
      <c r="G43" s="36"/>
      <c r="H43" s="36" t="s">
        <v>33</v>
      </c>
      <c r="I43" s="36"/>
      <c r="J43" s="36"/>
      <c r="K43" s="36" t="s">
        <v>18</v>
      </c>
      <c r="L43" s="36"/>
      <c r="M43" s="36"/>
    </row>
    <row r="44" spans="1:13" ht="33.75" customHeight="1">
      <c r="A44" s="36"/>
      <c r="B44" s="36"/>
      <c r="C44" s="36"/>
      <c r="D44" s="36"/>
      <c r="E44" s="4" t="s">
        <v>19</v>
      </c>
      <c r="F44" s="4" t="s">
        <v>20</v>
      </c>
      <c r="G44" s="4" t="s">
        <v>21</v>
      </c>
      <c r="H44" s="4" t="s">
        <v>19</v>
      </c>
      <c r="I44" s="4" t="s">
        <v>20</v>
      </c>
      <c r="J44" s="4" t="s">
        <v>21</v>
      </c>
      <c r="K44" s="4" t="s">
        <v>19</v>
      </c>
      <c r="L44" s="4" t="s">
        <v>20</v>
      </c>
      <c r="M44" s="4" t="s">
        <v>21</v>
      </c>
    </row>
    <row r="45" spans="1:13" ht="15.75">
      <c r="A45" s="4">
        <v>1</v>
      </c>
      <c r="B45" s="36">
        <v>2</v>
      </c>
      <c r="C45" s="36"/>
      <c r="D45" s="36"/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</row>
    <row r="46" spans="1:13" ht="49.5" customHeight="1">
      <c r="A46" s="4"/>
      <c r="B46" s="36" t="s">
        <v>59</v>
      </c>
      <c r="C46" s="36"/>
      <c r="D46" s="36"/>
      <c r="E46" s="4"/>
      <c r="F46" s="4">
        <f>F37</f>
        <v>24998207</v>
      </c>
      <c r="G46" s="4">
        <f>F46</f>
        <v>24998207</v>
      </c>
      <c r="H46" s="4"/>
      <c r="I46" s="4">
        <f>I37</f>
        <v>24252804</v>
      </c>
      <c r="J46" s="4">
        <f>I46</f>
        <v>24252804</v>
      </c>
      <c r="K46" s="4"/>
      <c r="L46" s="4">
        <f>I46-F46</f>
        <v>-745403</v>
      </c>
      <c r="M46" s="4">
        <f>J46-G46</f>
        <v>-745403</v>
      </c>
    </row>
    <row r="47" ht="15.75">
      <c r="A47" s="1"/>
    </row>
    <row r="48" ht="15.75">
      <c r="A48" s="6" t="s">
        <v>36</v>
      </c>
    </row>
    <row r="49" ht="15.75">
      <c r="A49" s="1"/>
    </row>
    <row r="50" spans="1:13" ht="29.25" customHeight="1">
      <c r="A50" s="36" t="s">
        <v>4</v>
      </c>
      <c r="B50" s="36" t="s">
        <v>22</v>
      </c>
      <c r="C50" s="36" t="s">
        <v>7</v>
      </c>
      <c r="D50" s="36" t="s">
        <v>8</v>
      </c>
      <c r="E50" s="36" t="s">
        <v>17</v>
      </c>
      <c r="F50" s="36"/>
      <c r="G50" s="36"/>
      <c r="H50" s="36" t="s">
        <v>37</v>
      </c>
      <c r="I50" s="36"/>
      <c r="J50" s="36"/>
      <c r="K50" s="36" t="s">
        <v>18</v>
      </c>
      <c r="L50" s="36"/>
      <c r="M50" s="36"/>
    </row>
    <row r="51" spans="1:13" ht="30.75" customHeight="1">
      <c r="A51" s="36"/>
      <c r="B51" s="36"/>
      <c r="C51" s="36"/>
      <c r="D51" s="36"/>
      <c r="E51" s="4" t="s">
        <v>19</v>
      </c>
      <c r="F51" s="4" t="s">
        <v>20</v>
      </c>
      <c r="G51" s="4" t="s">
        <v>21</v>
      </c>
      <c r="H51" s="4" t="s">
        <v>19</v>
      </c>
      <c r="I51" s="4" t="s">
        <v>20</v>
      </c>
      <c r="J51" s="4" t="s">
        <v>21</v>
      </c>
      <c r="K51" s="4" t="s">
        <v>19</v>
      </c>
      <c r="L51" s="4" t="s">
        <v>20</v>
      </c>
      <c r="M51" s="4" t="s">
        <v>21</v>
      </c>
    </row>
    <row r="52" spans="1:13" ht="15.75">
      <c r="A52" s="4">
        <v>1</v>
      </c>
      <c r="B52" s="4">
        <v>2</v>
      </c>
      <c r="C52" s="4">
        <v>3</v>
      </c>
      <c r="D52" s="4">
        <v>4</v>
      </c>
      <c r="E52" s="4">
        <v>5</v>
      </c>
      <c r="F52" s="4">
        <v>6</v>
      </c>
      <c r="G52" s="4">
        <v>7</v>
      </c>
      <c r="H52" s="4">
        <v>8</v>
      </c>
      <c r="I52" s="4">
        <v>9</v>
      </c>
      <c r="J52" s="4">
        <v>10</v>
      </c>
      <c r="K52" s="4">
        <v>11</v>
      </c>
      <c r="L52" s="4">
        <v>12</v>
      </c>
      <c r="M52" s="4">
        <v>13</v>
      </c>
    </row>
    <row r="53" spans="1:13" ht="189">
      <c r="A53" s="30">
        <v>1</v>
      </c>
      <c r="B53" s="10" t="s">
        <v>58</v>
      </c>
      <c r="C53" s="11"/>
      <c r="D53" s="11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89.25">
      <c r="A54" s="30"/>
      <c r="B54" s="15" t="s">
        <v>66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15.75">
      <c r="A55" s="30">
        <v>1</v>
      </c>
      <c r="B55" s="2" t="s">
        <v>9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ht="47.25">
      <c r="A56" s="30"/>
      <c r="B56" s="2" t="s">
        <v>60</v>
      </c>
      <c r="C56" s="30" t="s">
        <v>46</v>
      </c>
      <c r="D56" s="30" t="s">
        <v>45</v>
      </c>
      <c r="E56" s="30"/>
      <c r="F56" s="30">
        <v>13350585</v>
      </c>
      <c r="G56" s="30">
        <f>F56</f>
        <v>13350585</v>
      </c>
      <c r="H56" s="30"/>
      <c r="I56" s="30">
        <v>13350584</v>
      </c>
      <c r="J56" s="30">
        <f>I56</f>
        <v>13350584</v>
      </c>
      <c r="K56" s="30"/>
      <c r="L56" s="30">
        <f aca="true" t="shared" si="1" ref="L56:M58">I56-F56</f>
        <v>-1</v>
      </c>
      <c r="M56" s="30">
        <f t="shared" si="1"/>
        <v>-1</v>
      </c>
    </row>
    <row r="57" spans="1:13" ht="63">
      <c r="A57" s="30"/>
      <c r="B57" s="2" t="s">
        <v>68</v>
      </c>
      <c r="C57" s="30" t="s">
        <v>69</v>
      </c>
      <c r="D57" s="30" t="s">
        <v>62</v>
      </c>
      <c r="E57" s="30"/>
      <c r="F57" s="30">
        <v>798.1</v>
      </c>
      <c r="G57" s="30">
        <f>F57</f>
        <v>798.1</v>
      </c>
      <c r="H57" s="34"/>
      <c r="I57" s="34">
        <v>636.5</v>
      </c>
      <c r="J57" s="34">
        <f>I57</f>
        <v>636.5</v>
      </c>
      <c r="K57" s="34"/>
      <c r="L57" s="34">
        <f t="shared" si="1"/>
        <v>-161.60000000000002</v>
      </c>
      <c r="M57" s="34">
        <f t="shared" si="1"/>
        <v>-161.60000000000002</v>
      </c>
    </row>
    <row r="58" spans="1:13" ht="47.25">
      <c r="A58" s="30"/>
      <c r="B58" s="2" t="s">
        <v>85</v>
      </c>
      <c r="C58" s="30" t="s">
        <v>61</v>
      </c>
      <c r="D58" s="30" t="s">
        <v>47</v>
      </c>
      <c r="E58" s="30"/>
      <c r="F58" s="30">
        <f>798.1*16</f>
        <v>12769.6</v>
      </c>
      <c r="G58" s="30">
        <f>F58</f>
        <v>12769.6</v>
      </c>
      <c r="H58" s="34"/>
      <c r="I58" s="34">
        <v>10184</v>
      </c>
      <c r="J58" s="34">
        <f>I58</f>
        <v>10184</v>
      </c>
      <c r="K58" s="34"/>
      <c r="L58" s="34">
        <f t="shared" si="1"/>
        <v>-2585.6000000000004</v>
      </c>
      <c r="M58" s="34">
        <f t="shared" si="1"/>
        <v>-2585.6000000000004</v>
      </c>
    </row>
    <row r="59" spans="1:13" ht="36" customHeight="1">
      <c r="A59" s="31"/>
      <c r="B59" s="52" t="s">
        <v>108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ht="15.75">
      <c r="A60" s="30">
        <v>2</v>
      </c>
      <c r="B60" s="2" t="s">
        <v>10</v>
      </c>
      <c r="C60" s="30"/>
      <c r="D60" s="30"/>
      <c r="E60" s="30"/>
      <c r="F60" s="30"/>
      <c r="G60" s="30"/>
      <c r="H60" s="30"/>
      <c r="I60" s="30"/>
      <c r="J60" s="31"/>
      <c r="K60" s="30"/>
      <c r="L60" s="31"/>
      <c r="M60" s="31"/>
    </row>
    <row r="61" spans="1:13" ht="31.5">
      <c r="A61" s="2"/>
      <c r="B61" s="2" t="s">
        <v>63</v>
      </c>
      <c r="C61" s="30" t="s">
        <v>44</v>
      </c>
      <c r="D61" s="30" t="s">
        <v>45</v>
      </c>
      <c r="E61" s="30"/>
      <c r="F61" s="30">
        <v>1</v>
      </c>
      <c r="G61" s="30">
        <f>F61</f>
        <v>1</v>
      </c>
      <c r="H61" s="30"/>
      <c r="I61" s="30">
        <v>1</v>
      </c>
      <c r="J61" s="31">
        <f>I61</f>
        <v>1</v>
      </c>
      <c r="K61" s="30"/>
      <c r="L61" s="31">
        <f>I61-F61</f>
        <v>0</v>
      </c>
      <c r="M61" s="31">
        <f>J61-G61</f>
        <v>0</v>
      </c>
    </row>
    <row r="62" spans="1:13" ht="63">
      <c r="A62" s="2"/>
      <c r="B62" s="2" t="s">
        <v>82</v>
      </c>
      <c r="C62" s="30" t="s">
        <v>69</v>
      </c>
      <c r="D62" s="30" t="s">
        <v>62</v>
      </c>
      <c r="E62" s="30"/>
      <c r="F62" s="13" t="s">
        <v>83</v>
      </c>
      <c r="G62" s="30" t="str">
        <f>F62</f>
        <v>4х3,75+2х0,5</v>
      </c>
      <c r="H62" s="30"/>
      <c r="I62" s="13" t="s">
        <v>83</v>
      </c>
      <c r="J62" s="31" t="str">
        <f>I62</f>
        <v>4х3,75+2х0,5</v>
      </c>
      <c r="K62" s="30"/>
      <c r="L62" s="31">
        <v>0</v>
      </c>
      <c r="M62" s="31">
        <v>0</v>
      </c>
    </row>
    <row r="63" spans="1:13" ht="15.75">
      <c r="A63" s="2"/>
      <c r="B63" s="50" t="s">
        <v>38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3" ht="31.5">
      <c r="A64" s="30">
        <v>3</v>
      </c>
      <c r="B64" s="2" t="s">
        <v>11</v>
      </c>
      <c r="C64" s="30"/>
      <c r="D64" s="30"/>
      <c r="E64" s="30"/>
      <c r="F64" s="30"/>
      <c r="G64" s="30"/>
      <c r="H64" s="30"/>
      <c r="I64" s="30"/>
      <c r="J64" s="31"/>
      <c r="K64" s="30"/>
      <c r="L64" s="31"/>
      <c r="M64" s="31"/>
    </row>
    <row r="65" spans="1:13" ht="63">
      <c r="A65" s="30"/>
      <c r="B65" s="2" t="s">
        <v>64</v>
      </c>
      <c r="C65" s="30" t="s">
        <v>46</v>
      </c>
      <c r="D65" s="30" t="s">
        <v>47</v>
      </c>
      <c r="E65" s="30"/>
      <c r="F65" s="30">
        <v>30719301</v>
      </c>
      <c r="G65" s="30">
        <f>F65</f>
        <v>30719301</v>
      </c>
      <c r="H65" s="30"/>
      <c r="I65" s="30">
        <v>30719301</v>
      </c>
      <c r="J65" s="31">
        <f>I65</f>
        <v>30719301</v>
      </c>
      <c r="K65" s="30"/>
      <c r="L65" s="31">
        <f>I65-F65</f>
        <v>0</v>
      </c>
      <c r="M65" s="31">
        <f>J65-G65</f>
        <v>0</v>
      </c>
    </row>
    <row r="66" spans="1:13" ht="63">
      <c r="A66" s="30"/>
      <c r="B66" s="2" t="s">
        <v>84</v>
      </c>
      <c r="C66" s="30" t="s">
        <v>81</v>
      </c>
      <c r="D66" s="30" t="s">
        <v>47</v>
      </c>
      <c r="E66" s="30"/>
      <c r="F66" s="13">
        <f>F65/((4*3.75+2*0.5)*F57)</f>
        <v>2405.6588303470744</v>
      </c>
      <c r="G66" s="13">
        <f>F66</f>
        <v>2405.6588303470744</v>
      </c>
      <c r="H66" s="34"/>
      <c r="I66" s="34">
        <v>3016</v>
      </c>
      <c r="J66" s="34">
        <f>I66</f>
        <v>3016</v>
      </c>
      <c r="K66" s="34"/>
      <c r="L66" s="35">
        <f>I66-F66</f>
        <v>610.3411696529256</v>
      </c>
      <c r="M66" s="35">
        <f>J66-G66</f>
        <v>610.3411696529256</v>
      </c>
    </row>
    <row r="67" spans="1:16" ht="15.75">
      <c r="A67" s="30">
        <v>4</v>
      </c>
      <c r="B67" s="2" t="s">
        <v>12</v>
      </c>
      <c r="C67" s="30"/>
      <c r="D67" s="30"/>
      <c r="E67" s="30"/>
      <c r="F67" s="30"/>
      <c r="G67" s="30"/>
      <c r="H67" s="30"/>
      <c r="I67" s="30"/>
      <c r="J67" s="31"/>
      <c r="K67" s="30"/>
      <c r="L67" s="31"/>
      <c r="M67" s="31"/>
      <c r="P67" s="33"/>
    </row>
    <row r="68" spans="1:13" ht="31.5">
      <c r="A68" s="2"/>
      <c r="B68" s="2" t="s">
        <v>65</v>
      </c>
      <c r="C68" s="30" t="s">
        <v>48</v>
      </c>
      <c r="D68" s="30" t="s">
        <v>47</v>
      </c>
      <c r="E68" s="30"/>
      <c r="F68" s="14">
        <v>100</v>
      </c>
      <c r="G68" s="30">
        <f>F68</f>
        <v>100</v>
      </c>
      <c r="H68" s="30"/>
      <c r="I68" s="30">
        <v>100</v>
      </c>
      <c r="J68" s="31">
        <f>I68</f>
        <v>100</v>
      </c>
      <c r="K68" s="30"/>
      <c r="L68" s="31">
        <f>I68-F68</f>
        <v>0</v>
      </c>
      <c r="M68" s="31">
        <f>J68-G68</f>
        <v>0</v>
      </c>
    </row>
    <row r="69" spans="1:13" ht="15.75" customHeight="1">
      <c r="A69" s="47" t="s">
        <v>38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9"/>
    </row>
    <row r="70" spans="1:13" ht="15.75" customHeight="1">
      <c r="A70" s="47" t="s">
        <v>99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9"/>
    </row>
    <row r="71" spans="1:13" ht="127.5">
      <c r="A71" s="30"/>
      <c r="B71" s="16" t="s">
        <v>96</v>
      </c>
      <c r="C71" s="30"/>
      <c r="D71" s="30"/>
      <c r="E71" s="30"/>
      <c r="F71" s="30"/>
      <c r="G71" s="30"/>
      <c r="H71" s="30"/>
      <c r="I71" s="30"/>
      <c r="J71" s="31"/>
      <c r="K71" s="30"/>
      <c r="L71" s="31"/>
      <c r="M71" s="31"/>
    </row>
    <row r="72" spans="1:13" ht="15.75">
      <c r="A72" s="30">
        <v>1</v>
      </c>
      <c r="B72" s="2" t="s">
        <v>9</v>
      </c>
      <c r="C72" s="30"/>
      <c r="D72" s="30"/>
      <c r="E72" s="30"/>
      <c r="F72" s="30"/>
      <c r="G72" s="30"/>
      <c r="H72" s="30"/>
      <c r="I72" s="30"/>
      <c r="J72" s="31"/>
      <c r="K72" s="30"/>
      <c r="L72" s="31"/>
      <c r="M72" s="31"/>
    </row>
    <row r="73" spans="1:13" ht="47.25">
      <c r="A73" s="30"/>
      <c r="B73" s="2" t="s">
        <v>60</v>
      </c>
      <c r="C73" s="30" t="s">
        <v>46</v>
      </c>
      <c r="D73" s="30" t="s">
        <v>45</v>
      </c>
      <c r="E73" s="30"/>
      <c r="F73" s="30">
        <v>5000000</v>
      </c>
      <c r="G73" s="30">
        <f>F73</f>
        <v>5000000</v>
      </c>
      <c r="H73" s="30"/>
      <c r="I73" s="30">
        <v>4439936</v>
      </c>
      <c r="J73" s="31">
        <f>I73</f>
        <v>4439936</v>
      </c>
      <c r="K73" s="30"/>
      <c r="L73" s="31">
        <f aca="true" t="shared" si="2" ref="L73:M75">I73-F73</f>
        <v>-560064</v>
      </c>
      <c r="M73" s="31">
        <f t="shared" si="2"/>
        <v>-560064</v>
      </c>
    </row>
    <row r="74" spans="1:13" ht="63">
      <c r="A74" s="30"/>
      <c r="B74" s="2" t="s">
        <v>68</v>
      </c>
      <c r="C74" s="30" t="s">
        <v>69</v>
      </c>
      <c r="D74" s="30" t="s">
        <v>62</v>
      </c>
      <c r="E74" s="30"/>
      <c r="F74" s="30">
        <v>450</v>
      </c>
      <c r="G74" s="30">
        <f>F74</f>
        <v>450</v>
      </c>
      <c r="H74" s="30"/>
      <c r="I74" s="30">
        <v>450</v>
      </c>
      <c r="J74" s="31">
        <f>I74</f>
        <v>450</v>
      </c>
      <c r="K74" s="30"/>
      <c r="L74" s="31">
        <f t="shared" si="2"/>
        <v>0</v>
      </c>
      <c r="M74" s="31">
        <f t="shared" si="2"/>
        <v>0</v>
      </c>
    </row>
    <row r="75" spans="1:13" ht="47.25">
      <c r="A75" s="30"/>
      <c r="B75" s="2" t="s">
        <v>85</v>
      </c>
      <c r="C75" s="30" t="s">
        <v>61</v>
      </c>
      <c r="D75" s="30" t="s">
        <v>47</v>
      </c>
      <c r="E75" s="30"/>
      <c r="F75" s="30">
        <f>F74*F79</f>
        <v>3375</v>
      </c>
      <c r="G75" s="30">
        <f>F75</f>
        <v>3375</v>
      </c>
      <c r="H75" s="30"/>
      <c r="I75" s="30">
        <v>3375</v>
      </c>
      <c r="J75" s="31">
        <f>I75</f>
        <v>3375</v>
      </c>
      <c r="K75" s="30"/>
      <c r="L75" s="31">
        <f t="shared" si="2"/>
        <v>0</v>
      </c>
      <c r="M75" s="31">
        <f t="shared" si="2"/>
        <v>0</v>
      </c>
    </row>
    <row r="76" spans="1:13" ht="55.5" customHeight="1">
      <c r="A76" s="31"/>
      <c r="B76" s="52" t="s">
        <v>111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1:13" ht="15.75">
      <c r="A77" s="30">
        <v>2</v>
      </c>
      <c r="B77" s="2" t="s">
        <v>10</v>
      </c>
      <c r="C77" s="30"/>
      <c r="D77" s="30"/>
      <c r="E77" s="30"/>
      <c r="F77" s="30"/>
      <c r="G77" s="30"/>
      <c r="H77" s="30"/>
      <c r="I77" s="30"/>
      <c r="J77" s="31"/>
      <c r="K77" s="30"/>
      <c r="L77" s="31"/>
      <c r="M77" s="31"/>
    </row>
    <row r="78" spans="1:13" ht="31.5">
      <c r="A78" s="2"/>
      <c r="B78" s="2" t="s">
        <v>63</v>
      </c>
      <c r="C78" s="30" t="s">
        <v>44</v>
      </c>
      <c r="D78" s="30" t="s">
        <v>45</v>
      </c>
      <c r="E78" s="30"/>
      <c r="F78" s="30">
        <v>1</v>
      </c>
      <c r="G78" s="30">
        <f>F78</f>
        <v>1</v>
      </c>
      <c r="H78" s="30"/>
      <c r="I78" s="30">
        <v>1</v>
      </c>
      <c r="J78" s="31">
        <f>I78</f>
        <v>1</v>
      </c>
      <c r="K78" s="30"/>
      <c r="L78" s="31">
        <f>I78-F78</f>
        <v>0</v>
      </c>
      <c r="M78" s="31">
        <f>J78-G78</f>
        <v>0</v>
      </c>
    </row>
    <row r="79" spans="1:13" ht="63">
      <c r="A79" s="2"/>
      <c r="B79" s="2" t="s">
        <v>82</v>
      </c>
      <c r="C79" s="30" t="s">
        <v>69</v>
      </c>
      <c r="D79" s="30" t="s">
        <v>62</v>
      </c>
      <c r="E79" s="30"/>
      <c r="F79" s="19">
        <v>7.5</v>
      </c>
      <c r="G79" s="30">
        <f>F79</f>
        <v>7.5</v>
      </c>
      <c r="H79" s="30"/>
      <c r="I79" s="30">
        <v>7.5</v>
      </c>
      <c r="J79" s="31">
        <f>I79</f>
        <v>7.5</v>
      </c>
      <c r="K79" s="30"/>
      <c r="L79" s="31">
        <f>I79-F79</f>
        <v>0</v>
      </c>
      <c r="M79" s="31">
        <f>J79-G79</f>
        <v>0</v>
      </c>
    </row>
    <row r="80" spans="1:13" ht="15.75">
      <c r="A80" s="2"/>
      <c r="B80" s="50" t="s">
        <v>38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</row>
    <row r="81" spans="1:13" ht="31.5">
      <c r="A81" s="30">
        <v>3</v>
      </c>
      <c r="B81" s="2" t="s">
        <v>11</v>
      </c>
      <c r="C81" s="30"/>
      <c r="D81" s="30"/>
      <c r="E81" s="30"/>
      <c r="F81" s="30"/>
      <c r="G81" s="30"/>
      <c r="H81" s="30"/>
      <c r="I81" s="30"/>
      <c r="J81" s="31"/>
      <c r="K81" s="30"/>
      <c r="L81" s="31"/>
      <c r="M81" s="31"/>
    </row>
    <row r="82" spans="1:13" ht="63">
      <c r="A82" s="30"/>
      <c r="B82" s="2" t="s">
        <v>64</v>
      </c>
      <c r="C82" s="30" t="s">
        <v>46</v>
      </c>
      <c r="D82" s="30" t="s">
        <v>47</v>
      </c>
      <c r="E82" s="30"/>
      <c r="F82" s="30">
        <v>30287941</v>
      </c>
      <c r="G82" s="30">
        <f>F82</f>
        <v>30287941</v>
      </c>
      <c r="H82" s="30"/>
      <c r="I82" s="30">
        <v>30287941</v>
      </c>
      <c r="J82" s="31">
        <f>I82</f>
        <v>30287941</v>
      </c>
      <c r="K82" s="30"/>
      <c r="L82" s="31">
        <f>I82-F82</f>
        <v>0</v>
      </c>
      <c r="M82" s="31">
        <f>J82-G82</f>
        <v>0</v>
      </c>
    </row>
    <row r="83" spans="1:13" ht="63">
      <c r="A83" s="30"/>
      <c r="B83" s="2" t="s">
        <v>84</v>
      </c>
      <c r="C83" s="30" t="s">
        <v>81</v>
      </c>
      <c r="D83" s="30" t="s">
        <v>47</v>
      </c>
      <c r="E83" s="30"/>
      <c r="F83" s="13">
        <f>F82/F75</f>
        <v>8974.20474074074</v>
      </c>
      <c r="G83" s="13">
        <f>F83</f>
        <v>8974.20474074074</v>
      </c>
      <c r="H83" s="30"/>
      <c r="I83" s="30">
        <v>8974</v>
      </c>
      <c r="J83" s="31">
        <f>I83</f>
        <v>8974</v>
      </c>
      <c r="K83" s="30"/>
      <c r="L83" s="13">
        <f>I83-F83</f>
        <v>-0.20474074074081727</v>
      </c>
      <c r="M83" s="13">
        <f>J83-G83</f>
        <v>-0.20474074074081727</v>
      </c>
    </row>
    <row r="84" spans="1:13" ht="15.75">
      <c r="A84" s="31"/>
      <c r="B84" s="50" t="s">
        <v>38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1:13" ht="15.75">
      <c r="A85" s="30">
        <v>4</v>
      </c>
      <c r="B85" s="2" t="s">
        <v>12</v>
      </c>
      <c r="C85" s="30"/>
      <c r="D85" s="30"/>
      <c r="E85" s="30"/>
      <c r="F85" s="30"/>
      <c r="G85" s="30"/>
      <c r="H85" s="30"/>
      <c r="I85" s="30"/>
      <c r="J85" s="31"/>
      <c r="K85" s="30"/>
      <c r="L85" s="31"/>
      <c r="M85" s="31"/>
    </row>
    <row r="86" spans="1:13" ht="31.5">
      <c r="A86" s="2"/>
      <c r="B86" s="2" t="s">
        <v>65</v>
      </c>
      <c r="C86" s="30" t="s">
        <v>48</v>
      </c>
      <c r="D86" s="30" t="s">
        <v>47</v>
      </c>
      <c r="E86" s="30"/>
      <c r="F86" s="14">
        <v>18</v>
      </c>
      <c r="G86" s="30">
        <f>F86</f>
        <v>18</v>
      </c>
      <c r="H86" s="30"/>
      <c r="I86" s="30">
        <v>16</v>
      </c>
      <c r="J86" s="31">
        <f>I86</f>
        <v>16</v>
      </c>
      <c r="K86" s="30"/>
      <c r="L86" s="31">
        <f>I86-F86</f>
        <v>-2</v>
      </c>
      <c r="M86" s="31">
        <f>J86-G86</f>
        <v>-2</v>
      </c>
    </row>
    <row r="87" spans="1:13" ht="15.75" customHeight="1">
      <c r="A87" s="47" t="s">
        <v>38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9"/>
    </row>
    <row r="88" spans="1:13" ht="34.5" customHeight="1">
      <c r="A88" s="39" t="s">
        <v>112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1"/>
    </row>
    <row r="89" spans="1:13" ht="204">
      <c r="A89" s="30"/>
      <c r="B89" s="16" t="s">
        <v>70</v>
      </c>
      <c r="C89" s="30"/>
      <c r="D89" s="30"/>
      <c r="E89" s="30"/>
      <c r="F89" s="30"/>
      <c r="G89" s="30"/>
      <c r="H89" s="30"/>
      <c r="I89" s="30"/>
      <c r="J89" s="31"/>
      <c r="K89" s="30"/>
      <c r="L89" s="31"/>
      <c r="M89" s="31"/>
    </row>
    <row r="90" spans="1:13" ht="15.75">
      <c r="A90" s="30">
        <v>1</v>
      </c>
      <c r="B90" s="2" t="s">
        <v>9</v>
      </c>
      <c r="C90" s="30"/>
      <c r="D90" s="30"/>
      <c r="E90" s="30"/>
      <c r="F90" s="30"/>
      <c r="G90" s="30"/>
      <c r="H90" s="30"/>
      <c r="I90" s="30"/>
      <c r="J90" s="31"/>
      <c r="K90" s="30"/>
      <c r="L90" s="31"/>
      <c r="M90" s="31"/>
    </row>
    <row r="91" spans="1:13" ht="47.25">
      <c r="A91" s="30"/>
      <c r="B91" s="2" t="s">
        <v>60</v>
      </c>
      <c r="C91" s="30" t="s">
        <v>46</v>
      </c>
      <c r="D91" s="30" t="s">
        <v>45</v>
      </c>
      <c r="E91" s="30"/>
      <c r="F91" s="30">
        <v>1097622</v>
      </c>
      <c r="G91" s="30">
        <f>F91</f>
        <v>1097622</v>
      </c>
      <c r="H91" s="30"/>
      <c r="I91" s="30">
        <v>1097523</v>
      </c>
      <c r="J91" s="31">
        <f>I91</f>
        <v>1097523</v>
      </c>
      <c r="K91" s="30"/>
      <c r="L91" s="31">
        <f>I91-F91</f>
        <v>-99</v>
      </c>
      <c r="M91" s="31">
        <f>J91-G91</f>
        <v>-99</v>
      </c>
    </row>
    <row r="92" spans="1:13" ht="63">
      <c r="A92" s="30"/>
      <c r="B92" s="2" t="s">
        <v>71</v>
      </c>
      <c r="C92" s="30" t="s">
        <v>67</v>
      </c>
      <c r="D92" s="30" t="s">
        <v>62</v>
      </c>
      <c r="E92" s="30"/>
      <c r="F92" s="30">
        <v>1500</v>
      </c>
      <c r="G92" s="30">
        <f>F92</f>
        <v>1500</v>
      </c>
      <c r="H92" s="30"/>
      <c r="I92" s="30">
        <v>1500</v>
      </c>
      <c r="J92" s="31">
        <f>I92</f>
        <v>1500</v>
      </c>
      <c r="K92" s="30"/>
      <c r="L92" s="31">
        <f>I92-F92</f>
        <v>0</v>
      </c>
      <c r="M92" s="31">
        <f>J92-G92</f>
        <v>0</v>
      </c>
    </row>
    <row r="93" spans="1:13" ht="15.75">
      <c r="A93" s="31"/>
      <c r="B93" s="50" t="s">
        <v>38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1:13" ht="15.75">
      <c r="A94" s="30">
        <v>2</v>
      </c>
      <c r="B94" s="2" t="s">
        <v>10</v>
      </c>
      <c r="C94" s="30"/>
      <c r="D94" s="30"/>
      <c r="E94" s="30"/>
      <c r="F94" s="30"/>
      <c r="G94" s="30"/>
      <c r="H94" s="30"/>
      <c r="I94" s="30"/>
      <c r="J94" s="31"/>
      <c r="K94" s="30"/>
      <c r="L94" s="31"/>
      <c r="M94" s="31"/>
    </row>
    <row r="95" spans="1:13" ht="31.5">
      <c r="A95" s="2"/>
      <c r="B95" s="2" t="s">
        <v>63</v>
      </c>
      <c r="C95" s="30" t="s">
        <v>44</v>
      </c>
      <c r="D95" s="30" t="s">
        <v>45</v>
      </c>
      <c r="E95" s="30"/>
      <c r="F95" s="30">
        <v>1</v>
      </c>
      <c r="G95" s="30">
        <f>F95</f>
        <v>1</v>
      </c>
      <c r="H95" s="30"/>
      <c r="I95" s="30">
        <v>1</v>
      </c>
      <c r="J95" s="31">
        <f>I95</f>
        <v>1</v>
      </c>
      <c r="K95" s="30"/>
      <c r="L95" s="31">
        <f>I95-F95</f>
        <v>0</v>
      </c>
      <c r="M95" s="31">
        <f>J95-G95</f>
        <v>0</v>
      </c>
    </row>
    <row r="96" spans="1:13" ht="63">
      <c r="A96" s="2"/>
      <c r="B96" s="2" t="s">
        <v>73</v>
      </c>
      <c r="C96" s="30" t="s">
        <v>67</v>
      </c>
      <c r="D96" s="30" t="s">
        <v>47</v>
      </c>
      <c r="E96" s="30"/>
      <c r="F96" s="13">
        <f>F91/(F99/F92)</f>
        <v>43.990500764528036</v>
      </c>
      <c r="G96" s="13">
        <f>F96</f>
        <v>43.990500764528036</v>
      </c>
      <c r="H96" s="30"/>
      <c r="I96" s="30">
        <v>44</v>
      </c>
      <c r="J96" s="31">
        <f>I96</f>
        <v>44</v>
      </c>
      <c r="K96" s="30"/>
      <c r="L96" s="13">
        <f>I96-F96</f>
        <v>0.00949923547196363</v>
      </c>
      <c r="M96" s="13">
        <f>J96-G96</f>
        <v>0.00949923547196363</v>
      </c>
    </row>
    <row r="97" spans="1:13" ht="15.75" customHeight="1">
      <c r="A97" s="2"/>
      <c r="B97" s="50" t="s">
        <v>38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1:13" ht="31.5">
      <c r="A98" s="30">
        <v>3</v>
      </c>
      <c r="B98" s="2" t="s">
        <v>11</v>
      </c>
      <c r="C98" s="30"/>
      <c r="D98" s="30"/>
      <c r="E98" s="30"/>
      <c r="F98" s="30"/>
      <c r="G98" s="30"/>
      <c r="H98" s="30"/>
      <c r="I98" s="30"/>
      <c r="J98" s="31"/>
      <c r="K98" s="30"/>
      <c r="L98" s="31"/>
      <c r="M98" s="31"/>
    </row>
    <row r="99" spans="1:28" ht="63">
      <c r="A99" s="30"/>
      <c r="B99" s="2" t="s">
        <v>64</v>
      </c>
      <c r="C99" s="30" t="s">
        <v>46</v>
      </c>
      <c r="D99" s="30" t="s">
        <v>47</v>
      </c>
      <c r="E99" s="30"/>
      <c r="F99" s="30">
        <v>37427012</v>
      </c>
      <c r="G99" s="30">
        <f>F99</f>
        <v>37427012</v>
      </c>
      <c r="H99" s="30"/>
      <c r="I99" s="30">
        <v>37427012</v>
      </c>
      <c r="J99" s="31">
        <f>I99</f>
        <v>37427012</v>
      </c>
      <c r="K99" s="30"/>
      <c r="L99" s="31">
        <f>I99-F99</f>
        <v>0</v>
      </c>
      <c r="M99" s="31">
        <f>J99-G99</f>
        <v>0</v>
      </c>
      <c r="Q99" s="50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</row>
    <row r="100" spans="1:13" ht="15.75">
      <c r="A100" s="30">
        <v>4</v>
      </c>
      <c r="B100" s="2" t="s">
        <v>12</v>
      </c>
      <c r="C100" s="30"/>
      <c r="D100" s="30"/>
      <c r="E100" s="30"/>
      <c r="F100" s="30"/>
      <c r="G100" s="30"/>
      <c r="H100" s="30"/>
      <c r="I100" s="30"/>
      <c r="J100" s="31"/>
      <c r="K100" s="30"/>
      <c r="L100" s="31"/>
      <c r="M100" s="31"/>
    </row>
    <row r="101" spans="1:13" ht="31.5">
      <c r="A101" s="2"/>
      <c r="B101" s="2" t="s">
        <v>65</v>
      </c>
      <c r="C101" s="30" t="s">
        <v>48</v>
      </c>
      <c r="D101" s="30" t="s">
        <v>47</v>
      </c>
      <c r="E101" s="30"/>
      <c r="F101" s="14">
        <v>46</v>
      </c>
      <c r="G101" s="30">
        <f>F101</f>
        <v>46</v>
      </c>
      <c r="H101" s="30"/>
      <c r="I101" s="30">
        <v>46</v>
      </c>
      <c r="J101" s="31">
        <f>I101</f>
        <v>46</v>
      </c>
      <c r="K101" s="30"/>
      <c r="L101" s="31">
        <f>I101-F101</f>
        <v>0</v>
      </c>
      <c r="M101" s="31">
        <f>J101-G101</f>
        <v>0</v>
      </c>
    </row>
    <row r="102" spans="1:13" ht="15.75">
      <c r="A102" s="47" t="s">
        <v>38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9"/>
    </row>
    <row r="103" spans="1:13" ht="30.75" customHeight="1">
      <c r="A103" s="39" t="s">
        <v>100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1"/>
    </row>
    <row r="104" spans="1:13" ht="140.25">
      <c r="A104" s="2"/>
      <c r="B104" s="22" t="s">
        <v>94</v>
      </c>
      <c r="C104" s="30"/>
      <c r="D104" s="30"/>
      <c r="E104" s="30"/>
      <c r="F104" s="14"/>
      <c r="G104" s="30"/>
      <c r="H104" s="30"/>
      <c r="I104" s="30"/>
      <c r="J104" s="31"/>
      <c r="K104" s="30"/>
      <c r="L104" s="31"/>
      <c r="M104" s="31"/>
    </row>
    <row r="105" spans="1:13" ht="15.75">
      <c r="A105" s="30">
        <v>1</v>
      </c>
      <c r="B105" s="2" t="s">
        <v>9</v>
      </c>
      <c r="C105" s="30"/>
      <c r="D105" s="30"/>
      <c r="E105" s="30"/>
      <c r="F105" s="30"/>
      <c r="G105" s="30"/>
      <c r="H105" s="30"/>
      <c r="I105" s="30"/>
      <c r="J105" s="31"/>
      <c r="K105" s="30"/>
      <c r="L105" s="31"/>
      <c r="M105" s="31"/>
    </row>
    <row r="106" spans="1:13" ht="78.75">
      <c r="A106" s="30"/>
      <c r="B106" s="2" t="s">
        <v>95</v>
      </c>
      <c r="C106" s="30" t="s">
        <v>46</v>
      </c>
      <c r="D106" s="30" t="s">
        <v>45</v>
      </c>
      <c r="E106" s="30"/>
      <c r="F106" s="23">
        <v>50000</v>
      </c>
      <c r="G106" s="30">
        <f>F106</f>
        <v>50000</v>
      </c>
      <c r="H106" s="30"/>
      <c r="I106" s="30">
        <v>50000</v>
      </c>
      <c r="J106" s="31">
        <f>I106</f>
        <v>50000</v>
      </c>
      <c r="K106" s="30"/>
      <c r="L106" s="31">
        <f>I106-F106</f>
        <v>0</v>
      </c>
      <c r="M106" s="31">
        <f>J106-G106</f>
        <v>0</v>
      </c>
    </row>
    <row r="107" spans="1:13" ht="63">
      <c r="A107" s="30"/>
      <c r="B107" s="2" t="s">
        <v>71</v>
      </c>
      <c r="C107" s="30" t="s">
        <v>67</v>
      </c>
      <c r="D107" s="30" t="s">
        <v>62</v>
      </c>
      <c r="E107" s="30"/>
      <c r="F107" s="30">
        <v>34560</v>
      </c>
      <c r="G107" s="30">
        <f>F107</f>
        <v>34560</v>
      </c>
      <c r="H107" s="30"/>
      <c r="I107" s="30">
        <v>34560</v>
      </c>
      <c r="J107" s="31">
        <f>I107</f>
        <v>34560</v>
      </c>
      <c r="K107" s="30"/>
      <c r="L107" s="31">
        <f>I107-F107</f>
        <v>0</v>
      </c>
      <c r="M107" s="31">
        <f>J107-G107</f>
        <v>0</v>
      </c>
    </row>
    <row r="108" spans="1:13" ht="15.75">
      <c r="A108" s="30">
        <v>2</v>
      </c>
      <c r="B108" s="2" t="s">
        <v>10</v>
      </c>
      <c r="C108" s="30"/>
      <c r="D108" s="30"/>
      <c r="E108" s="30"/>
      <c r="F108" s="30"/>
      <c r="G108" s="30"/>
      <c r="H108" s="30"/>
      <c r="I108" s="30"/>
      <c r="J108" s="31"/>
      <c r="K108" s="30"/>
      <c r="L108" s="31"/>
      <c r="M108" s="31"/>
    </row>
    <row r="109" spans="1:13" ht="31.5">
      <c r="A109" s="2"/>
      <c r="B109" s="2" t="s">
        <v>63</v>
      </c>
      <c r="C109" s="30" t="s">
        <v>44</v>
      </c>
      <c r="D109" s="30" t="s">
        <v>45</v>
      </c>
      <c r="E109" s="30"/>
      <c r="F109" s="30">
        <v>1</v>
      </c>
      <c r="G109" s="30">
        <f>F109</f>
        <v>1</v>
      </c>
      <c r="H109" s="30"/>
      <c r="I109" s="30">
        <v>1</v>
      </c>
      <c r="J109" s="31">
        <f>I109</f>
        <v>1</v>
      </c>
      <c r="K109" s="30"/>
      <c r="L109" s="31">
        <f>I109-F109</f>
        <v>0</v>
      </c>
      <c r="M109" s="31">
        <f>J109-G109</f>
        <v>0</v>
      </c>
    </row>
    <row r="110" spans="1:13" ht="15.75" customHeight="1">
      <c r="A110" s="47" t="s">
        <v>38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9"/>
    </row>
    <row r="111" spans="1:13" ht="29.25" customHeight="1">
      <c r="A111" s="39" t="s">
        <v>100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1"/>
    </row>
    <row r="112" spans="1:13" ht="189">
      <c r="A112" s="2"/>
      <c r="B112" s="17" t="s">
        <v>87</v>
      </c>
      <c r="C112" s="30"/>
      <c r="D112" s="30"/>
      <c r="E112" s="30"/>
      <c r="F112" s="14"/>
      <c r="G112" s="30"/>
      <c r="H112" s="30"/>
      <c r="I112" s="30"/>
      <c r="J112" s="31"/>
      <c r="K112" s="30"/>
      <c r="L112" s="31"/>
      <c r="M112" s="31"/>
    </row>
    <row r="113" spans="1:13" ht="102">
      <c r="A113" s="30"/>
      <c r="B113" s="16" t="s">
        <v>86</v>
      </c>
      <c r="C113" s="30"/>
      <c r="D113" s="30"/>
      <c r="E113" s="30"/>
      <c r="F113" s="30"/>
      <c r="G113" s="30"/>
      <c r="H113" s="30"/>
      <c r="I113" s="30"/>
      <c r="J113" s="31"/>
      <c r="K113" s="30"/>
      <c r="L113" s="31"/>
      <c r="M113" s="31"/>
    </row>
    <row r="114" spans="1:13" ht="15.75">
      <c r="A114" s="30">
        <v>1</v>
      </c>
      <c r="B114" s="2" t="s">
        <v>9</v>
      </c>
      <c r="C114" s="30"/>
      <c r="D114" s="30"/>
      <c r="E114" s="30"/>
      <c r="F114" s="30"/>
      <c r="G114" s="30"/>
      <c r="H114" s="30"/>
      <c r="I114" s="30"/>
      <c r="J114" s="31"/>
      <c r="K114" s="30"/>
      <c r="L114" s="31"/>
      <c r="M114" s="31"/>
    </row>
    <row r="115" spans="1:13" ht="63">
      <c r="A115" s="30"/>
      <c r="B115" s="2" t="s">
        <v>72</v>
      </c>
      <c r="C115" s="30" t="s">
        <v>46</v>
      </c>
      <c r="D115" s="30" t="s">
        <v>45</v>
      </c>
      <c r="E115" s="30"/>
      <c r="F115" s="30">
        <v>4300000</v>
      </c>
      <c r="G115" s="30">
        <f>F115</f>
        <v>4300000</v>
      </c>
      <c r="H115" s="30"/>
      <c r="I115" s="30">
        <v>4300000</v>
      </c>
      <c r="J115" s="31">
        <f>I115</f>
        <v>4300000</v>
      </c>
      <c r="K115" s="30"/>
      <c r="L115" s="31">
        <f>I115-F115</f>
        <v>0</v>
      </c>
      <c r="M115" s="31">
        <f>J115-G115</f>
        <v>0</v>
      </c>
    </row>
    <row r="116" spans="1:13" ht="78.75">
      <c r="A116" s="30"/>
      <c r="B116" s="2" t="s">
        <v>75</v>
      </c>
      <c r="C116" s="30" t="s">
        <v>67</v>
      </c>
      <c r="D116" s="30" t="s">
        <v>62</v>
      </c>
      <c r="E116" s="30"/>
      <c r="F116" s="30">
        <v>2160</v>
      </c>
      <c r="G116" s="30">
        <f>F116</f>
        <v>2160</v>
      </c>
      <c r="H116" s="30"/>
      <c r="I116" s="30">
        <v>2160</v>
      </c>
      <c r="J116" s="31">
        <f>I116</f>
        <v>2160</v>
      </c>
      <c r="K116" s="30"/>
      <c r="L116" s="31">
        <f>I116-F116</f>
        <v>0</v>
      </c>
      <c r="M116" s="31">
        <f>J116-G116</f>
        <v>0</v>
      </c>
    </row>
    <row r="117" spans="1:13" ht="15.75" customHeight="1">
      <c r="A117" s="31"/>
      <c r="B117" s="50" t="s">
        <v>38</v>
      </c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</row>
    <row r="118" spans="1:13" ht="15.75">
      <c r="A118" s="30">
        <v>2</v>
      </c>
      <c r="B118" s="2" t="s">
        <v>10</v>
      </c>
      <c r="C118" s="30"/>
      <c r="D118" s="30"/>
      <c r="E118" s="30"/>
      <c r="F118" s="30"/>
      <c r="G118" s="30"/>
      <c r="H118" s="30"/>
      <c r="I118" s="30"/>
      <c r="J118" s="31"/>
      <c r="K118" s="30"/>
      <c r="L118" s="31"/>
      <c r="M118" s="31"/>
    </row>
    <row r="119" spans="1:13" ht="31.5">
      <c r="A119" s="2"/>
      <c r="B119" s="2" t="s">
        <v>63</v>
      </c>
      <c r="C119" s="30" t="s">
        <v>44</v>
      </c>
      <c r="D119" s="30" t="s">
        <v>45</v>
      </c>
      <c r="E119" s="30"/>
      <c r="F119" s="30">
        <v>1</v>
      </c>
      <c r="G119" s="30">
        <f>F119</f>
        <v>1</v>
      </c>
      <c r="H119" s="30"/>
      <c r="I119" s="30">
        <v>1</v>
      </c>
      <c r="J119" s="31">
        <f>I119</f>
        <v>1</v>
      </c>
      <c r="K119" s="30"/>
      <c r="L119" s="31">
        <f>I119-F119</f>
        <v>0</v>
      </c>
      <c r="M119" s="31">
        <f>J119-G119</f>
        <v>0</v>
      </c>
    </row>
    <row r="120" spans="1:13" ht="78.75">
      <c r="A120" s="2"/>
      <c r="B120" s="2" t="s">
        <v>79</v>
      </c>
      <c r="C120" s="30" t="s">
        <v>67</v>
      </c>
      <c r="D120" s="30" t="s">
        <v>47</v>
      </c>
      <c r="E120" s="30"/>
      <c r="F120" s="13">
        <v>581</v>
      </c>
      <c r="G120" s="30">
        <f>F120</f>
        <v>581</v>
      </c>
      <c r="H120" s="30"/>
      <c r="I120" s="30">
        <v>581</v>
      </c>
      <c r="J120" s="31">
        <f>I120</f>
        <v>581</v>
      </c>
      <c r="K120" s="30"/>
      <c r="L120" s="31">
        <f>I120-F120</f>
        <v>0</v>
      </c>
      <c r="M120" s="31">
        <f>J120-G120</f>
        <v>0</v>
      </c>
    </row>
    <row r="121" spans="1:13" ht="15.75" customHeight="1">
      <c r="A121" s="2"/>
      <c r="B121" s="50" t="s">
        <v>38</v>
      </c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</row>
    <row r="122" spans="1:13" ht="31.5">
      <c r="A122" s="30">
        <v>3</v>
      </c>
      <c r="B122" s="2" t="s">
        <v>11</v>
      </c>
      <c r="C122" s="30"/>
      <c r="D122" s="30"/>
      <c r="E122" s="30"/>
      <c r="F122" s="30"/>
      <c r="G122" s="30"/>
      <c r="H122" s="30"/>
      <c r="I122" s="30"/>
      <c r="J122" s="31"/>
      <c r="K122" s="30"/>
      <c r="L122" s="31"/>
      <c r="M122" s="31"/>
    </row>
    <row r="123" spans="1:13" ht="78.75">
      <c r="A123" s="30"/>
      <c r="B123" s="2" t="s">
        <v>74</v>
      </c>
      <c r="C123" s="30" t="s">
        <v>46</v>
      </c>
      <c r="D123" s="30" t="s">
        <v>47</v>
      </c>
      <c r="E123" s="30"/>
      <c r="F123" s="30">
        <v>15977719</v>
      </c>
      <c r="G123" s="30">
        <f>F123</f>
        <v>15977719</v>
      </c>
      <c r="H123" s="30"/>
      <c r="I123" s="30">
        <v>15977719</v>
      </c>
      <c r="J123" s="31">
        <f>I123</f>
        <v>15977719</v>
      </c>
      <c r="K123" s="30"/>
      <c r="L123" s="31">
        <f>I123-F123</f>
        <v>0</v>
      </c>
      <c r="M123" s="31">
        <f>J123-G123</f>
        <v>0</v>
      </c>
    </row>
    <row r="124" spans="1:13" ht="15.75" customHeight="1">
      <c r="A124" s="31"/>
      <c r="B124" s="50" t="s">
        <v>38</v>
      </c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</row>
    <row r="125" spans="1:13" ht="15.75">
      <c r="A125" s="30">
        <v>4</v>
      </c>
      <c r="B125" s="2" t="s">
        <v>12</v>
      </c>
      <c r="C125" s="30"/>
      <c r="D125" s="30"/>
      <c r="E125" s="30"/>
      <c r="F125" s="30"/>
      <c r="G125" s="30"/>
      <c r="H125" s="30"/>
      <c r="I125" s="30"/>
      <c r="J125" s="31"/>
      <c r="K125" s="30"/>
      <c r="L125" s="31"/>
      <c r="M125" s="31"/>
    </row>
    <row r="126" spans="1:13" ht="31.5">
      <c r="A126" s="2"/>
      <c r="B126" s="2" t="s">
        <v>65</v>
      </c>
      <c r="C126" s="30" t="s">
        <v>48</v>
      </c>
      <c r="D126" s="30" t="s">
        <v>47</v>
      </c>
      <c r="E126" s="30"/>
      <c r="F126" s="14">
        <v>90</v>
      </c>
      <c r="G126" s="30">
        <f>F126</f>
        <v>90</v>
      </c>
      <c r="H126" s="30"/>
      <c r="I126" s="30">
        <v>90</v>
      </c>
      <c r="J126" s="31">
        <f>I126</f>
        <v>90</v>
      </c>
      <c r="K126" s="30"/>
      <c r="L126" s="31">
        <f>I126-F126</f>
        <v>0</v>
      </c>
      <c r="M126" s="31">
        <f>J126-G126</f>
        <v>0</v>
      </c>
    </row>
    <row r="127" spans="1:13" ht="15.75">
      <c r="A127" s="47" t="s">
        <v>38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9"/>
    </row>
    <row r="128" spans="1:13" ht="36.75" customHeight="1">
      <c r="A128" s="39" t="s">
        <v>100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1"/>
    </row>
    <row r="129" spans="1:13" ht="216.75">
      <c r="A129" s="30"/>
      <c r="B129" s="16" t="s">
        <v>77</v>
      </c>
      <c r="C129" s="30"/>
      <c r="D129" s="30"/>
      <c r="E129" s="30"/>
      <c r="F129" s="30"/>
      <c r="G129" s="30">
        <f>F129</f>
        <v>0</v>
      </c>
      <c r="H129" s="30"/>
      <c r="I129" s="30"/>
      <c r="J129" s="31">
        <f>I129</f>
        <v>0</v>
      </c>
      <c r="K129" s="30"/>
      <c r="L129" s="31">
        <f>I129-F129</f>
        <v>0</v>
      </c>
      <c r="M129" s="31">
        <f>J129-G129</f>
        <v>0</v>
      </c>
    </row>
    <row r="130" spans="1:13" ht="15.75">
      <c r="A130" s="30">
        <v>1</v>
      </c>
      <c r="B130" s="2" t="s">
        <v>9</v>
      </c>
      <c r="C130" s="30"/>
      <c r="D130" s="30"/>
      <c r="E130" s="30"/>
      <c r="F130" s="30"/>
      <c r="G130" s="30"/>
      <c r="H130" s="30"/>
      <c r="I130" s="30"/>
      <c r="J130" s="31"/>
      <c r="K130" s="30"/>
      <c r="L130" s="31"/>
      <c r="M130" s="31"/>
    </row>
    <row r="131" spans="1:13" ht="63">
      <c r="A131" s="30"/>
      <c r="B131" s="2" t="s">
        <v>72</v>
      </c>
      <c r="C131" s="30" t="s">
        <v>46</v>
      </c>
      <c r="D131" s="30" t="s">
        <v>45</v>
      </c>
      <c r="E131" s="30"/>
      <c r="F131" s="30">
        <v>1000000</v>
      </c>
      <c r="G131" s="30">
        <f>F131</f>
        <v>1000000</v>
      </c>
      <c r="H131" s="30"/>
      <c r="I131" s="30">
        <v>920870</v>
      </c>
      <c r="J131" s="31">
        <f>I131</f>
        <v>920870</v>
      </c>
      <c r="K131" s="30"/>
      <c r="L131" s="31">
        <f>I131-F131</f>
        <v>-79130</v>
      </c>
      <c r="M131" s="31">
        <f>J131-G131</f>
        <v>-79130</v>
      </c>
    </row>
    <row r="132" spans="1:13" ht="63">
      <c r="A132" s="30"/>
      <c r="B132" s="2" t="s">
        <v>78</v>
      </c>
      <c r="C132" s="30" t="s">
        <v>61</v>
      </c>
      <c r="D132" s="30" t="s">
        <v>62</v>
      </c>
      <c r="E132" s="30"/>
      <c r="F132" s="30">
        <v>664</v>
      </c>
      <c r="G132" s="30">
        <f>F132</f>
        <v>664</v>
      </c>
      <c r="H132" s="30"/>
      <c r="I132" s="30">
        <v>664</v>
      </c>
      <c r="J132" s="31">
        <f>I132</f>
        <v>664</v>
      </c>
      <c r="K132" s="30"/>
      <c r="L132" s="31">
        <f>I132-F132</f>
        <v>0</v>
      </c>
      <c r="M132" s="31">
        <f>J132-G132</f>
        <v>0</v>
      </c>
    </row>
    <row r="133" spans="1:13" ht="44.25" customHeight="1">
      <c r="A133" s="31"/>
      <c r="B133" s="52" t="s">
        <v>110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</row>
    <row r="134" spans="1:13" ht="15.75">
      <c r="A134" s="30">
        <v>2</v>
      </c>
      <c r="B134" s="2" t="s">
        <v>10</v>
      </c>
      <c r="C134" s="30"/>
      <c r="D134" s="30"/>
      <c r="E134" s="30"/>
      <c r="F134" s="30"/>
      <c r="G134" s="30"/>
      <c r="H134" s="30"/>
      <c r="I134" s="30"/>
      <c r="J134" s="31"/>
      <c r="K134" s="30"/>
      <c r="L134" s="31"/>
      <c r="M134" s="31"/>
    </row>
    <row r="135" spans="1:13" ht="31.5">
      <c r="A135" s="2"/>
      <c r="B135" s="2" t="s">
        <v>63</v>
      </c>
      <c r="C135" s="30" t="s">
        <v>44</v>
      </c>
      <c r="D135" s="30" t="s">
        <v>45</v>
      </c>
      <c r="E135" s="30"/>
      <c r="F135" s="30">
        <v>1</v>
      </c>
      <c r="G135" s="30">
        <f>F135</f>
        <v>1</v>
      </c>
      <c r="H135" s="30"/>
      <c r="I135" s="30">
        <v>1</v>
      </c>
      <c r="J135" s="31">
        <f>I135</f>
        <v>1</v>
      </c>
      <c r="K135" s="30"/>
      <c r="L135" s="31">
        <f>I135-F135</f>
        <v>0</v>
      </c>
      <c r="M135" s="31">
        <f>J135-G135</f>
        <v>0</v>
      </c>
    </row>
    <row r="136" spans="1:13" ht="63">
      <c r="A136" s="2"/>
      <c r="B136" s="2" t="s">
        <v>80</v>
      </c>
      <c r="C136" s="30" t="s">
        <v>61</v>
      </c>
      <c r="D136" s="30" t="s">
        <v>47</v>
      </c>
      <c r="E136" s="30"/>
      <c r="F136" s="13">
        <f>F131/(F139/F132)</f>
        <v>65.67026544336677</v>
      </c>
      <c r="G136" s="13">
        <f>F136</f>
        <v>65.67026544336677</v>
      </c>
      <c r="H136" s="30"/>
      <c r="I136" s="13">
        <f>I131/I140</f>
        <v>60.472156553716836</v>
      </c>
      <c r="J136" s="13">
        <f>I136</f>
        <v>60.472156553716836</v>
      </c>
      <c r="K136" s="30"/>
      <c r="L136" s="13">
        <f>I136-F136</f>
        <v>-5.198108889649937</v>
      </c>
      <c r="M136" s="13">
        <f>J136-G136</f>
        <v>-5.198108889649937</v>
      </c>
    </row>
    <row r="137" spans="1:13" ht="15.75" customHeight="1">
      <c r="A137" s="2"/>
      <c r="B137" s="50" t="s">
        <v>38</v>
      </c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</row>
    <row r="138" spans="1:13" ht="31.5">
      <c r="A138" s="30">
        <v>3</v>
      </c>
      <c r="B138" s="2" t="s">
        <v>11</v>
      </c>
      <c r="C138" s="30"/>
      <c r="D138" s="30"/>
      <c r="E138" s="30"/>
      <c r="F138" s="30"/>
      <c r="G138" s="30"/>
      <c r="H138" s="30"/>
      <c r="I138" s="30"/>
      <c r="J138" s="31"/>
      <c r="K138" s="30"/>
      <c r="L138" s="31"/>
      <c r="M138" s="31"/>
    </row>
    <row r="139" spans="1:13" ht="78.75">
      <c r="A139" s="30"/>
      <c r="B139" s="2" t="s">
        <v>74</v>
      </c>
      <c r="C139" s="30" t="s">
        <v>46</v>
      </c>
      <c r="D139" s="30" t="s">
        <v>47</v>
      </c>
      <c r="E139" s="30"/>
      <c r="F139" s="30">
        <v>10111121</v>
      </c>
      <c r="G139" s="30">
        <f>F139</f>
        <v>10111121</v>
      </c>
      <c r="H139" s="30"/>
      <c r="I139" s="30">
        <v>10111121</v>
      </c>
      <c r="J139" s="31">
        <f>I139</f>
        <v>10111121</v>
      </c>
      <c r="K139" s="30"/>
      <c r="L139" s="31">
        <f>I139-F139</f>
        <v>0</v>
      </c>
      <c r="M139" s="31">
        <f>J139-G139</f>
        <v>0</v>
      </c>
    </row>
    <row r="140" spans="1:13" ht="78.75">
      <c r="A140" s="30"/>
      <c r="B140" s="2" t="s">
        <v>76</v>
      </c>
      <c r="C140" s="30" t="s">
        <v>81</v>
      </c>
      <c r="D140" s="30" t="s">
        <v>47</v>
      </c>
      <c r="E140" s="30"/>
      <c r="F140" s="13">
        <f>F139/F132</f>
        <v>15227.591867469879</v>
      </c>
      <c r="G140" s="13">
        <f>F140</f>
        <v>15227.591867469879</v>
      </c>
      <c r="H140" s="30"/>
      <c r="I140" s="30">
        <v>15228</v>
      </c>
      <c r="J140" s="31">
        <f>I140</f>
        <v>15228</v>
      </c>
      <c r="K140" s="30"/>
      <c r="L140" s="13">
        <f>I140-F140</f>
        <v>0.4081325301212928</v>
      </c>
      <c r="M140" s="13">
        <f>J140-G140</f>
        <v>0.4081325301212928</v>
      </c>
    </row>
    <row r="141" spans="1:13" ht="15.75" customHeight="1">
      <c r="A141" s="31"/>
      <c r="B141" s="50" t="s">
        <v>38</v>
      </c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</row>
    <row r="142" spans="1:13" ht="15.75">
      <c r="A142" s="30">
        <v>4</v>
      </c>
      <c r="B142" s="2" t="s">
        <v>12</v>
      </c>
      <c r="C142" s="30"/>
      <c r="D142" s="30"/>
      <c r="E142" s="30"/>
      <c r="F142" s="30"/>
      <c r="G142" s="30"/>
      <c r="H142" s="30"/>
      <c r="I142" s="30"/>
      <c r="J142" s="31"/>
      <c r="K142" s="30"/>
      <c r="L142" s="31"/>
      <c r="M142" s="31"/>
    </row>
    <row r="143" spans="1:13" ht="31.5">
      <c r="A143" s="2"/>
      <c r="B143" s="2" t="s">
        <v>65</v>
      </c>
      <c r="C143" s="30" t="s">
        <v>48</v>
      </c>
      <c r="D143" s="30" t="s">
        <v>47</v>
      </c>
      <c r="E143" s="30"/>
      <c r="F143" s="14">
        <v>78</v>
      </c>
      <c r="G143" s="30">
        <f>F143</f>
        <v>78</v>
      </c>
      <c r="H143" s="30"/>
      <c r="I143" s="30">
        <v>77</v>
      </c>
      <c r="J143" s="31">
        <f>I143</f>
        <v>77</v>
      </c>
      <c r="K143" s="30"/>
      <c r="L143" s="31">
        <f>I143-F143</f>
        <v>-1</v>
      </c>
      <c r="M143" s="31">
        <f>J143-G143</f>
        <v>-1</v>
      </c>
    </row>
    <row r="144" spans="1:13" ht="34.5" customHeight="1">
      <c r="A144" s="47" t="s">
        <v>109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9"/>
    </row>
    <row r="145" spans="1:13" ht="36.75" customHeight="1">
      <c r="A145" s="39" t="s">
        <v>101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1"/>
    </row>
    <row r="146" spans="1:13" ht="220.5">
      <c r="A146" s="9"/>
      <c r="B146" s="10" t="s">
        <v>88</v>
      </c>
      <c r="C146" s="30"/>
      <c r="D146" s="30"/>
      <c r="E146" s="30"/>
      <c r="F146" s="14"/>
      <c r="G146" s="30"/>
      <c r="H146" s="30"/>
      <c r="I146" s="30"/>
      <c r="J146" s="31"/>
      <c r="K146" s="30"/>
      <c r="L146" s="31"/>
      <c r="M146" s="31"/>
    </row>
    <row r="147" spans="1:13" ht="229.5">
      <c r="A147" s="9"/>
      <c r="B147" s="21" t="s">
        <v>90</v>
      </c>
      <c r="C147" s="30"/>
      <c r="D147" s="30"/>
      <c r="E147" s="30"/>
      <c r="F147" s="14"/>
      <c r="G147" s="30"/>
      <c r="H147" s="30"/>
      <c r="I147" s="30"/>
      <c r="J147" s="31"/>
      <c r="K147" s="30"/>
      <c r="L147" s="31"/>
      <c r="M147" s="31"/>
    </row>
    <row r="148" spans="1:13" ht="15.75">
      <c r="A148" s="2">
        <v>1</v>
      </c>
      <c r="B148" s="2" t="s">
        <v>9</v>
      </c>
      <c r="C148" s="30"/>
      <c r="D148" s="30"/>
      <c r="E148" s="30"/>
      <c r="F148" s="14"/>
      <c r="G148" s="30"/>
      <c r="H148" s="30"/>
      <c r="I148" s="30"/>
      <c r="J148" s="31"/>
      <c r="K148" s="30"/>
      <c r="L148" s="31"/>
      <c r="M148" s="31"/>
    </row>
    <row r="149" spans="1:13" ht="63">
      <c r="A149" s="2"/>
      <c r="B149" s="2" t="s">
        <v>92</v>
      </c>
      <c r="C149" s="30" t="s">
        <v>46</v>
      </c>
      <c r="D149" s="30" t="s">
        <v>45</v>
      </c>
      <c r="E149" s="30"/>
      <c r="F149" s="14">
        <v>100000</v>
      </c>
      <c r="G149" s="30">
        <f>F149</f>
        <v>100000</v>
      </c>
      <c r="H149" s="30"/>
      <c r="I149" s="30">
        <v>89803</v>
      </c>
      <c r="J149" s="31">
        <f>I149</f>
        <v>89803</v>
      </c>
      <c r="K149" s="30"/>
      <c r="L149" s="31">
        <f>I149-F149</f>
        <v>-10197</v>
      </c>
      <c r="M149" s="31">
        <f>J149-G149</f>
        <v>-10197</v>
      </c>
    </row>
    <row r="150" spans="1:13" ht="45.75" customHeight="1">
      <c r="A150" s="2"/>
      <c r="B150" s="52" t="s">
        <v>114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</row>
    <row r="151" spans="1:13" ht="15.75">
      <c r="A151" s="2">
        <v>2</v>
      </c>
      <c r="B151" s="20" t="s">
        <v>10</v>
      </c>
      <c r="C151" s="30"/>
      <c r="D151" s="30"/>
      <c r="E151" s="30"/>
      <c r="F151" s="14"/>
      <c r="G151" s="30"/>
      <c r="H151" s="30"/>
      <c r="I151" s="30"/>
      <c r="J151" s="31"/>
      <c r="K151" s="30"/>
      <c r="L151" s="31"/>
      <c r="M151" s="31"/>
    </row>
    <row r="152" spans="1:13" ht="31.5">
      <c r="A152" s="2"/>
      <c r="B152" s="2" t="s">
        <v>63</v>
      </c>
      <c r="C152" s="30" t="s">
        <v>44</v>
      </c>
      <c r="D152" s="30" t="s">
        <v>45</v>
      </c>
      <c r="E152" s="30"/>
      <c r="F152" s="14">
        <v>1</v>
      </c>
      <c r="G152" s="30">
        <f>F152</f>
        <v>1</v>
      </c>
      <c r="H152" s="30"/>
      <c r="I152" s="30">
        <v>1</v>
      </c>
      <c r="J152" s="31">
        <f>I152</f>
        <v>1</v>
      </c>
      <c r="K152" s="30"/>
      <c r="L152" s="31">
        <f>I152-F152</f>
        <v>0</v>
      </c>
      <c r="M152" s="31">
        <f>J152-G152</f>
        <v>0</v>
      </c>
    </row>
    <row r="153" spans="1:13" ht="15.75" customHeight="1">
      <c r="A153" s="2"/>
      <c r="B153" s="50" t="s">
        <v>38</v>
      </c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</row>
    <row r="154" spans="1:13" ht="31.5">
      <c r="A154" s="2">
        <v>3</v>
      </c>
      <c r="B154" s="2" t="s">
        <v>11</v>
      </c>
      <c r="C154" s="30"/>
      <c r="D154" s="30"/>
      <c r="E154" s="30"/>
      <c r="F154" s="14"/>
      <c r="G154" s="30"/>
      <c r="H154" s="30"/>
      <c r="I154" s="30"/>
      <c r="J154" s="31"/>
      <c r="K154" s="30"/>
      <c r="L154" s="31"/>
      <c r="M154" s="31"/>
    </row>
    <row r="155" spans="1:13" ht="78.75">
      <c r="A155" s="2"/>
      <c r="B155" s="2" t="s">
        <v>93</v>
      </c>
      <c r="C155" s="30" t="s">
        <v>46</v>
      </c>
      <c r="D155" s="30" t="s">
        <v>47</v>
      </c>
      <c r="E155" s="30"/>
      <c r="F155" s="14">
        <v>150000</v>
      </c>
      <c r="G155" s="30">
        <f>F155</f>
        <v>150000</v>
      </c>
      <c r="H155" s="30"/>
      <c r="I155" s="30">
        <v>150000</v>
      </c>
      <c r="J155" s="31">
        <f>I155</f>
        <v>150000</v>
      </c>
      <c r="K155" s="30"/>
      <c r="L155" s="31">
        <f>I155-F155</f>
        <v>0</v>
      </c>
      <c r="M155" s="31">
        <f>J155-G155</f>
        <v>0</v>
      </c>
    </row>
    <row r="156" spans="1:13" ht="15.75" customHeight="1">
      <c r="A156" s="2"/>
      <c r="B156" s="50" t="s">
        <v>38</v>
      </c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</row>
    <row r="157" spans="1:13" ht="15.75">
      <c r="A157" s="2">
        <v>4</v>
      </c>
      <c r="B157" s="2" t="s">
        <v>12</v>
      </c>
      <c r="C157" s="30"/>
      <c r="D157" s="30"/>
      <c r="E157" s="30"/>
      <c r="F157" s="14"/>
      <c r="G157" s="30"/>
      <c r="H157" s="30"/>
      <c r="I157" s="30"/>
      <c r="J157" s="31"/>
      <c r="K157" s="30"/>
      <c r="L157" s="31"/>
      <c r="M157" s="31"/>
    </row>
    <row r="158" spans="1:13" ht="31.5">
      <c r="A158" s="2"/>
      <c r="B158" s="2" t="s">
        <v>65</v>
      </c>
      <c r="C158" s="30" t="s">
        <v>48</v>
      </c>
      <c r="D158" s="30" t="s">
        <v>47</v>
      </c>
      <c r="E158" s="30"/>
      <c r="F158" s="14">
        <v>67</v>
      </c>
      <c r="G158" s="30">
        <f>F158</f>
        <v>67</v>
      </c>
      <c r="H158" s="30"/>
      <c r="I158" s="30">
        <v>60</v>
      </c>
      <c r="J158" s="31">
        <f>I158</f>
        <v>60</v>
      </c>
      <c r="K158" s="30"/>
      <c r="L158" s="31">
        <f>I158-F158</f>
        <v>-7</v>
      </c>
      <c r="M158" s="31">
        <f>J158-G158</f>
        <v>-7</v>
      </c>
    </row>
    <row r="159" spans="1:13" ht="15.75" customHeight="1">
      <c r="A159" s="47" t="s">
        <v>38</v>
      </c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9"/>
    </row>
    <row r="160" spans="1:13" ht="15.75" customHeight="1">
      <c r="A160" s="47" t="s">
        <v>115</v>
      </c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9"/>
    </row>
    <row r="161" spans="1:13" ht="242.25">
      <c r="A161" s="2"/>
      <c r="B161" s="21" t="s">
        <v>91</v>
      </c>
      <c r="C161" s="30"/>
      <c r="D161" s="30"/>
      <c r="E161" s="30"/>
      <c r="F161" s="14"/>
      <c r="G161" s="30"/>
      <c r="H161" s="30"/>
      <c r="I161" s="30"/>
      <c r="J161" s="31"/>
      <c r="K161" s="30"/>
      <c r="L161" s="31"/>
      <c r="M161" s="31"/>
    </row>
    <row r="162" spans="1:13" ht="15.75">
      <c r="A162" s="2">
        <v>1</v>
      </c>
      <c r="B162" s="2" t="s">
        <v>9</v>
      </c>
      <c r="C162" s="30"/>
      <c r="D162" s="30"/>
      <c r="E162" s="30"/>
      <c r="F162" s="14"/>
      <c r="G162" s="30"/>
      <c r="H162" s="30"/>
      <c r="I162" s="30"/>
      <c r="J162" s="31"/>
      <c r="K162" s="30"/>
      <c r="L162" s="31"/>
      <c r="M162" s="31"/>
    </row>
    <row r="163" spans="1:13" ht="63">
      <c r="A163" s="2"/>
      <c r="B163" s="2" t="s">
        <v>92</v>
      </c>
      <c r="C163" s="30" t="s">
        <v>46</v>
      </c>
      <c r="D163" s="30" t="s">
        <v>45</v>
      </c>
      <c r="E163" s="30"/>
      <c r="F163" s="14">
        <v>100000</v>
      </c>
      <c r="G163" s="30">
        <f>F163</f>
        <v>100000</v>
      </c>
      <c r="H163" s="30"/>
      <c r="I163" s="30">
        <v>4087</v>
      </c>
      <c r="J163" s="31">
        <f>I163</f>
        <v>4087</v>
      </c>
      <c r="K163" s="30"/>
      <c r="L163" s="31">
        <f>I163-F163</f>
        <v>-95913</v>
      </c>
      <c r="M163" s="31">
        <f>J163-G163</f>
        <v>-95913</v>
      </c>
    </row>
    <row r="164" spans="1:13" ht="48.75" customHeight="1">
      <c r="A164" s="2"/>
      <c r="B164" s="52" t="s">
        <v>102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</row>
    <row r="165" spans="1:13" ht="15.75">
      <c r="A165" s="2">
        <v>2</v>
      </c>
      <c r="B165" s="20" t="s">
        <v>10</v>
      </c>
      <c r="C165" s="30"/>
      <c r="D165" s="30"/>
      <c r="E165" s="30"/>
      <c r="F165" s="14"/>
      <c r="G165" s="30"/>
      <c r="H165" s="30"/>
      <c r="I165" s="30"/>
      <c r="J165" s="31"/>
      <c r="K165" s="30"/>
      <c r="L165" s="31"/>
      <c r="M165" s="31"/>
    </row>
    <row r="166" spans="1:13" ht="31.5">
      <c r="A166" s="2"/>
      <c r="B166" s="2" t="s">
        <v>63</v>
      </c>
      <c r="C166" s="30" t="s">
        <v>44</v>
      </c>
      <c r="D166" s="30" t="s">
        <v>45</v>
      </c>
      <c r="E166" s="30"/>
      <c r="F166" s="14">
        <v>1</v>
      </c>
      <c r="G166" s="30">
        <f>F166</f>
        <v>1</v>
      </c>
      <c r="H166" s="30"/>
      <c r="I166" s="30">
        <v>1</v>
      </c>
      <c r="J166" s="31">
        <f>I166</f>
        <v>1</v>
      </c>
      <c r="K166" s="30"/>
      <c r="L166" s="31">
        <f>I166-F166</f>
        <v>0</v>
      </c>
      <c r="M166" s="31">
        <f>J166-G166</f>
        <v>0</v>
      </c>
    </row>
    <row r="167" spans="1:13" ht="15.75" customHeight="1">
      <c r="A167" s="2"/>
      <c r="B167" s="50" t="s">
        <v>38</v>
      </c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</row>
    <row r="168" spans="1:13" ht="31.5">
      <c r="A168" s="2">
        <v>3</v>
      </c>
      <c r="B168" s="2" t="s">
        <v>11</v>
      </c>
      <c r="C168" s="30"/>
      <c r="D168" s="30"/>
      <c r="E168" s="30"/>
      <c r="F168" s="14"/>
      <c r="G168" s="30"/>
      <c r="H168" s="30"/>
      <c r="I168" s="30"/>
      <c r="J168" s="31"/>
      <c r="K168" s="30"/>
      <c r="L168" s="31"/>
      <c r="M168" s="31"/>
    </row>
    <row r="169" spans="1:13" ht="78.75">
      <c r="A169" s="2"/>
      <c r="B169" s="2" t="s">
        <v>93</v>
      </c>
      <c r="C169" s="30" t="s">
        <v>46</v>
      </c>
      <c r="D169" s="30" t="s">
        <v>47</v>
      </c>
      <c r="E169" s="30"/>
      <c r="F169" s="14">
        <v>1500000</v>
      </c>
      <c r="G169" s="30">
        <f>F169</f>
        <v>1500000</v>
      </c>
      <c r="H169" s="30"/>
      <c r="I169" s="30">
        <v>1500000</v>
      </c>
      <c r="J169" s="31">
        <f>I169</f>
        <v>1500000</v>
      </c>
      <c r="K169" s="30"/>
      <c r="L169" s="31">
        <f>I169-F169</f>
        <v>0</v>
      </c>
      <c r="M169" s="31">
        <f>J169-G169</f>
        <v>0</v>
      </c>
    </row>
    <row r="170" spans="1:13" ht="15.75" customHeight="1">
      <c r="A170" s="2"/>
      <c r="B170" s="50" t="s">
        <v>38</v>
      </c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5.75">
      <c r="A171" s="2">
        <v>4</v>
      </c>
      <c r="B171" s="2" t="s">
        <v>12</v>
      </c>
      <c r="C171" s="30"/>
      <c r="D171" s="30"/>
      <c r="E171" s="30"/>
      <c r="F171" s="14"/>
      <c r="G171" s="30"/>
      <c r="H171" s="30"/>
      <c r="I171" s="30"/>
      <c r="J171" s="31"/>
      <c r="K171" s="30"/>
      <c r="L171" s="31"/>
      <c r="M171" s="31"/>
    </row>
    <row r="172" spans="1:13" ht="31.5">
      <c r="A172" s="2"/>
      <c r="B172" s="2" t="s">
        <v>65</v>
      </c>
      <c r="C172" s="30" t="s">
        <v>48</v>
      </c>
      <c r="D172" s="30" t="s">
        <v>47</v>
      </c>
      <c r="E172" s="30"/>
      <c r="F172" s="14">
        <v>10</v>
      </c>
      <c r="G172" s="30">
        <f>F172</f>
        <v>10</v>
      </c>
      <c r="H172" s="30"/>
      <c r="I172" s="30">
        <v>0</v>
      </c>
      <c r="J172" s="31">
        <f>I172</f>
        <v>0</v>
      </c>
      <c r="K172" s="30"/>
      <c r="L172" s="31">
        <f>I172-F172</f>
        <v>-10</v>
      </c>
      <c r="M172" s="31">
        <f>J172-G172</f>
        <v>-10</v>
      </c>
    </row>
    <row r="173" spans="1:13" ht="15.75" customHeight="1">
      <c r="A173" s="47" t="s">
        <v>38</v>
      </c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9"/>
    </row>
    <row r="174" spans="1:13" ht="33.75" customHeight="1">
      <c r="A174" s="39" t="s">
        <v>113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1"/>
    </row>
    <row r="175" ht="15.75">
      <c r="A175" s="1"/>
    </row>
    <row r="176" spans="1:4" ht="19.5" customHeight="1">
      <c r="A176" s="6" t="s">
        <v>103</v>
      </c>
      <c r="B176" s="6"/>
      <c r="C176" s="6"/>
      <c r="D176" s="6"/>
    </row>
    <row r="177" spans="1:4" ht="6.75" customHeight="1">
      <c r="A177" s="46" t="s">
        <v>39</v>
      </c>
      <c r="B177" s="46"/>
      <c r="C177" s="46"/>
      <c r="D177" s="46"/>
    </row>
    <row r="178" spans="1:4" ht="19.5" customHeight="1">
      <c r="A178" s="8" t="s">
        <v>40</v>
      </c>
      <c r="B178" s="8"/>
      <c r="C178" s="8"/>
      <c r="D178" s="8"/>
    </row>
    <row r="179" spans="1:5" ht="15.75">
      <c r="A179" s="42" t="s">
        <v>104</v>
      </c>
      <c r="B179" s="42"/>
      <c r="C179" s="42"/>
      <c r="D179" s="42"/>
      <c r="E179" s="42"/>
    </row>
    <row r="180" spans="1:13" ht="15.75">
      <c r="A180" s="42"/>
      <c r="B180" s="42"/>
      <c r="C180" s="42"/>
      <c r="D180" s="42"/>
      <c r="E180" s="42"/>
      <c r="G180" s="54"/>
      <c r="H180" s="54"/>
      <c r="J180" s="54" t="s">
        <v>105</v>
      </c>
      <c r="K180" s="54"/>
      <c r="L180" s="54"/>
      <c r="M180" s="54"/>
    </row>
    <row r="181" spans="1:13" ht="15.75" customHeight="1">
      <c r="A181" s="32"/>
      <c r="B181" s="32"/>
      <c r="C181" s="32"/>
      <c r="D181" s="32"/>
      <c r="E181" s="32"/>
      <c r="J181" s="45" t="s">
        <v>27</v>
      </c>
      <c r="K181" s="45"/>
      <c r="L181" s="45"/>
      <c r="M181" s="45"/>
    </row>
    <row r="182" spans="1:13" ht="43.5" customHeight="1">
      <c r="A182" s="42" t="s">
        <v>106</v>
      </c>
      <c r="B182" s="42"/>
      <c r="C182" s="42"/>
      <c r="D182" s="42"/>
      <c r="E182" s="42"/>
      <c r="G182" s="54"/>
      <c r="H182" s="54"/>
      <c r="J182" s="54" t="s">
        <v>107</v>
      </c>
      <c r="K182" s="54"/>
      <c r="L182" s="54"/>
      <c r="M182" s="54"/>
    </row>
    <row r="183" spans="1:13" ht="15.75" customHeight="1">
      <c r="A183" s="42"/>
      <c r="B183" s="42"/>
      <c r="C183" s="42"/>
      <c r="D183" s="42"/>
      <c r="E183" s="42"/>
      <c r="J183" s="45" t="s">
        <v>27</v>
      </c>
      <c r="K183" s="45"/>
      <c r="L183" s="45"/>
      <c r="M183" s="45"/>
    </row>
  </sheetData>
  <sheetProtection/>
  <mergeCells count="94">
    <mergeCell ref="R31:T31"/>
    <mergeCell ref="U31:W31"/>
    <mergeCell ref="X31:Z31"/>
    <mergeCell ref="E11:M11"/>
    <mergeCell ref="E12:M12"/>
    <mergeCell ref="B15:M15"/>
    <mergeCell ref="K31:M31"/>
    <mergeCell ref="B31:D32"/>
    <mergeCell ref="F19:M19"/>
    <mergeCell ref="B25:M25"/>
    <mergeCell ref="A43:A44"/>
    <mergeCell ref="E43:G43"/>
    <mergeCell ref="H43:J43"/>
    <mergeCell ref="J1:M4"/>
    <mergeCell ref="A11:A12"/>
    <mergeCell ref="A5:M5"/>
    <mergeCell ref="A9:A10"/>
    <mergeCell ref="E31:G31"/>
    <mergeCell ref="H31:J31"/>
    <mergeCell ref="A6:M6"/>
    <mergeCell ref="A177:D177"/>
    <mergeCell ref="K50:M50"/>
    <mergeCell ref="A173:M173"/>
    <mergeCell ref="A174:M174"/>
    <mergeCell ref="A50:A51"/>
    <mergeCell ref="B50:B51"/>
    <mergeCell ref="H50:J50"/>
    <mergeCell ref="B170:M170"/>
    <mergeCell ref="A159:M159"/>
    <mergeCell ref="A160:M160"/>
    <mergeCell ref="E7:M7"/>
    <mergeCell ref="E8:M8"/>
    <mergeCell ref="E9:M9"/>
    <mergeCell ref="E10:M10"/>
    <mergeCell ref="A7:A8"/>
    <mergeCell ref="A40:M40"/>
    <mergeCell ref="A13:M13"/>
    <mergeCell ref="B23:M23"/>
    <mergeCell ref="B24:M24"/>
    <mergeCell ref="B26:M26"/>
    <mergeCell ref="A31:A32"/>
    <mergeCell ref="B34:D34"/>
    <mergeCell ref="D50:D51"/>
    <mergeCell ref="E50:G50"/>
    <mergeCell ref="B43:D44"/>
    <mergeCell ref="K43:M43"/>
    <mergeCell ref="B35:D35"/>
    <mergeCell ref="B17:M17"/>
    <mergeCell ref="B97:M97"/>
    <mergeCell ref="B167:M167"/>
    <mergeCell ref="J183:M183"/>
    <mergeCell ref="B45:D45"/>
    <mergeCell ref="B46:D46"/>
    <mergeCell ref="A179:E180"/>
    <mergeCell ref="A182:E183"/>
    <mergeCell ref="G180:H180"/>
    <mergeCell ref="G182:H182"/>
    <mergeCell ref="C50:C51"/>
    <mergeCell ref="A87:M87"/>
    <mergeCell ref="A88:M88"/>
    <mergeCell ref="J181:M181"/>
    <mergeCell ref="J180:M180"/>
    <mergeCell ref="J182:M182"/>
    <mergeCell ref="B33:D33"/>
    <mergeCell ref="B36:D36"/>
    <mergeCell ref="B37:D37"/>
    <mergeCell ref="A38:M38"/>
    <mergeCell ref="B93:M93"/>
    <mergeCell ref="A144:M144"/>
    <mergeCell ref="A145:M145"/>
    <mergeCell ref="Q99:AB99"/>
    <mergeCell ref="B59:M59"/>
    <mergeCell ref="B63:M63"/>
    <mergeCell ref="B76:M76"/>
    <mergeCell ref="B80:M80"/>
    <mergeCell ref="B84:M84"/>
    <mergeCell ref="A69:M69"/>
    <mergeCell ref="A70:M70"/>
    <mergeCell ref="B156:M156"/>
    <mergeCell ref="B164:M164"/>
    <mergeCell ref="B117:M117"/>
    <mergeCell ref="B121:M121"/>
    <mergeCell ref="B124:M124"/>
    <mergeCell ref="B133:M133"/>
    <mergeCell ref="B137:M137"/>
    <mergeCell ref="B141:M141"/>
    <mergeCell ref="B150:M150"/>
    <mergeCell ref="B153:M153"/>
    <mergeCell ref="A102:M102"/>
    <mergeCell ref="A103:M103"/>
    <mergeCell ref="A110:M110"/>
    <mergeCell ref="A111:M111"/>
    <mergeCell ref="A127:M127"/>
    <mergeCell ref="A128:M128"/>
  </mergeCells>
  <printOptions/>
  <pageMargins left="0.15748031496062992" right="0.15748031496062992" top="0.35433070866141736" bottom="0.3149606299212598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Гаман Віра Миколаївна</cp:lastModifiedBy>
  <cp:lastPrinted>2021-02-04T13:38:31Z</cp:lastPrinted>
  <dcterms:created xsi:type="dcterms:W3CDTF">2018-12-28T08:43:53Z</dcterms:created>
  <dcterms:modified xsi:type="dcterms:W3CDTF">2021-02-10T14:56:51Z</dcterms:modified>
  <cp:category/>
  <cp:version/>
  <cp:contentType/>
  <cp:contentStatus/>
</cp:coreProperties>
</file>