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1502\Упр.молоді та спорту(паспорти 2022,звіти2021)\"/>
    </mc:Choice>
  </mc:AlternateContent>
  <bookViews>
    <workbookView xWindow="0" yWindow="0" windowWidth="24000" windowHeight="9135"/>
  </bookViews>
  <sheets>
    <sheet name="КПК1115031" sheetId="9" r:id="rId1"/>
  </sheets>
  <definedNames>
    <definedName name="_xlnm.Print_Area" localSheetId="0">КПК1115031!$A$1:$BM$102</definedName>
  </definedNames>
  <calcPr calcId="152511"/>
</workbook>
</file>

<file path=xl/calcChain.xml><?xml version="1.0" encoding="utf-8"?>
<calcChain xmlns="http://schemas.openxmlformats.org/spreadsheetml/2006/main">
  <c r="AS56" i="9" l="1"/>
  <c r="AK56" i="9"/>
  <c r="AS55" i="9"/>
  <c r="AW84" i="9" l="1"/>
  <c r="BE84" i="9"/>
  <c r="AO84" i="9"/>
  <c r="AW80" i="9"/>
  <c r="AO80" i="9"/>
  <c r="AW76" i="9"/>
  <c r="AO76" i="9"/>
  <c r="BE83" i="9"/>
  <c r="AO83" i="9"/>
  <c r="AO78" i="9" l="1"/>
  <c r="AO74" i="9" l="1"/>
  <c r="BE89" i="9" l="1"/>
  <c r="AW89" i="9"/>
  <c r="AO89" i="9"/>
  <c r="BE88" i="9" l="1"/>
  <c r="BE87" i="9"/>
  <c r="BE86" i="9"/>
  <c r="AO82" i="9" l="1"/>
  <c r="BE80" i="9"/>
  <c r="BE79" i="9"/>
  <c r="BE78" i="9"/>
  <c r="BE76" i="9"/>
  <c r="BE75" i="9"/>
  <c r="BE74" i="9"/>
  <c r="AO73" i="9"/>
  <c r="AJ64" i="9" l="1"/>
  <c r="U22" i="9"/>
  <c r="AJ65" i="9" l="1"/>
  <c r="AR65" i="9" s="1"/>
  <c r="AW73" i="9"/>
  <c r="AR64" i="9"/>
  <c r="AS54" i="9"/>
  <c r="AS53" i="9"/>
  <c r="AS52" i="9"/>
  <c r="AS51" i="9"/>
  <c r="AS50" i="9"/>
  <c r="AW82" i="9" l="1"/>
  <c r="BE73" i="9"/>
  <c r="BE82" i="9" s="1"/>
</calcChain>
</file>

<file path=xl/sharedStrings.xml><?xml version="1.0" encoding="utf-8"?>
<sst xmlns="http://schemas.openxmlformats.org/spreadsheetml/2006/main" count="178" uniqueCount="131">
  <si>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</si>
  <si>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</si>
  <si>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</si>
  <si>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</si>
  <si>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</si>
  <si>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</si>
  <si>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</si>
  <si>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</si>
  <si>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</si>
  <si>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</si>
  <si>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</si>
  <si>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</si>
  <si>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</si>
  <si>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</si>
  <si>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</si>
  <si>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</si>
  <si>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</si>
  <si>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</si>
  <si>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</si>
  <si>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</si>
  <si>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</si>
  <si>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</si>
  <si>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</si>
  <si>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</si>
  <si>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</si>
  <si>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</si>
  <si>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</si>
  <si>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</si>
  <si>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</si>
  <si>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</si>
  <si>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</si>
  <si>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</si>
  <si>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</si>
  <si>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</si>
  <si>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</si>
  <si>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</si>
  <si>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</si>
  <si>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</si>
  <si>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</si>
  <si>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</si>
  <si>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</si>
  <si>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</si>
  <si>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</si>
  <si>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</si>
  <si>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</si>
  <si>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</si>
  <si>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</si>
  <si>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</si>
  <si>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</si>
  <si>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</si>
  <si>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</si>
  <si>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</si>
  <si>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</si>
  <si>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</si>
  <si>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</si>
  <si>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</si>
  <si>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</si>
  <si>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</si>
  <si>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</si>
  <si>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</si>
  <si>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</si>
  <si>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</si>
  <si>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</si>
  <si>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</si>
  <si>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</si>
  <si>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</t>
  </si>
  <si>
    <t>затрат</t>
  </si>
  <si>
    <t>Z1</t>
  </si>
  <si>
    <t>од.</t>
  </si>
  <si>
    <t>продукту</t>
  </si>
  <si>
    <t>кількість</t>
  </si>
  <si>
    <t>ефективності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</si>
  <si>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</si>
  <si>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</si>
  <si>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</si>
  <si>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</si>
  <si>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</si>
  <si>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</si>
  <si>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22771264</t>
  </si>
  <si>
    <t>гривень</t>
  </si>
  <si>
    <t>бюджетної програми місцевого бюджету на 2022  рік</t>
  </si>
  <si>
    <t>Управлiння молодi та спорту Хмельницької мiської ради</t>
  </si>
  <si>
    <t>1110000</t>
  </si>
  <si>
    <t xml:space="preserve"> розрахунок</t>
  </si>
  <si>
    <t>динаміка зростання власних коштів до показника попереднього року</t>
  </si>
  <si>
    <t>відсоток захищених статей видатків в структурі загальних обсягів видатків</t>
  </si>
  <si>
    <t>0810</t>
  </si>
  <si>
    <t>Підготовка спортивного резерву та підвищення рівня фізичної підготовленості дітей дитячо-юнацькими спортивними школами.</t>
  </si>
  <si>
    <t>Підготовка спортивного резерву та підвищення рівня фізичної підготовленості дітей дитячо-юнацькими спортивними школами</t>
  </si>
  <si>
    <t>зведення планів по мережі, штатах</t>
  </si>
  <si>
    <t>зведені кошториси</t>
  </si>
  <si>
    <t>штатний розпис, тарификація</t>
  </si>
  <si>
    <t>тарифікаційні списки</t>
  </si>
  <si>
    <t>обсяг витрат на придбання спортивного інвентаря</t>
  </si>
  <si>
    <t xml:space="preserve">        кошторис</t>
  </si>
  <si>
    <t xml:space="preserve">     журнал обліку_x000D_
          змагань</t>
  </si>
  <si>
    <t>розрахунки до кошторису</t>
  </si>
  <si>
    <t>середні витрати на утримання одного учня комунальної дитячо-юнацької спортивної школи</t>
  </si>
  <si>
    <t xml:space="preserve">          розрахунок</t>
  </si>
  <si>
    <t>середня вартість одиниці придбаного малоцінного спортивного обладнання та інвентарю для комунальних дитячо-юнацьких спортивних шкіл</t>
  </si>
  <si>
    <t>динаміка кількості підготовлених у комунальних ДЮСШ майстрів спорту України/кандидатів у майстри спорту України; спортсменів-розрядників в порівнянні з минулим роком</t>
  </si>
  <si>
    <t>динаміка кількості учнів комунальної дитячо-юнацької спортивної школи, які здобули призові місця в регіональних спортивних змаганнях в порівнянні з минулим роком</t>
  </si>
  <si>
    <t>забезпечення підготовки спортсменів резервного спорту та участі спортсменів у відповідних змаганнях, розвитку здібностей вихованців дитячо-юнацьких спортивних шкіл в обраному виді спорту, створення умов для фізичного розвитку, збереження та підтримка в належному технічному стані існуючої мережі комунальних спортивних споруд та спортивних споруд  громадських організацій фізкультурно-спортивної спрямованості, забезпечення їх ефективного використання для проведення спортивних заходів.</t>
  </si>
  <si>
    <t>1115031</t>
  </si>
  <si>
    <t>Утримання та навчально-тренувальна робота комунальних дитячо-юнацьких спортивних шкіл</t>
  </si>
  <si>
    <t>5031</t>
  </si>
  <si>
    <t>грн</t>
  </si>
  <si>
    <t>Сергій РЕМЕЗ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</si>
  <si>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</si>
  <si>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</si>
  <si>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</si>
  <si>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 xml:space="preserve">Продовження "Реконструкції футбольного поля під штучним покриттям Хмельницької дитячо-юнацької спортивної школи №1 по вул. Спортивній, 17 в м. Хмельницький" </t>
  </si>
  <si>
    <t>Капітальний ремонт баскетбольного майданчику в парку Франка за адресою вул. Проскурівська, 66 в м. Хмельницький</t>
  </si>
  <si>
    <t xml:space="preserve">Капітальний ремонт даху спортивного комплексу по вул. Спортивній, 16 в м. Хмельницький </t>
  </si>
  <si>
    <t>кількість учнів, що взяли участь у регіональних спортивних змаганнях</t>
  </si>
  <si>
    <t xml:space="preserve">кількість комунальних дитячо-юнацьких спортивних шкіл </t>
  </si>
  <si>
    <t xml:space="preserve">обсяг витрат на утримання комунальних дитячо-юнацьких спортивних шкіл </t>
  </si>
  <si>
    <t>у тому числі тренерів</t>
  </si>
  <si>
    <t>кількість учнів комунальних дитячо-юнацьких спортивних шкіл, в т.ч.</t>
  </si>
  <si>
    <t>кількість придбаного малоцінного спортивного обладнання та інвентарю для комунальних дитячо-юнацьких спортивних шкіл</t>
  </si>
  <si>
    <t>середньомісячна заробітна плата працівника дитячо-юнацької спортивної школи</t>
  </si>
  <si>
    <t xml:space="preserve">штатна чисельність працівників комунальних дитячо-юнацьких спортивних шкіл, видатки на утримання яких здійснюються з бюджету  </t>
  </si>
  <si>
    <t>одиниць</t>
  </si>
  <si>
    <t>Створення належних умов для функціонування ДЮСШ</t>
  </si>
  <si>
    <t>Оновлення матеріально-технічної бази ДЮСШ</t>
  </si>
  <si>
    <t>22564000000</t>
  </si>
  <si>
    <t xml:space="preserve"> Виготовлення проєктно-кошторисної документації на реконструкцію спортивних об’єктів на території Хмельницької дитячо-юнацької спортивної школи №4 по                 вул. Паркова, 4 у м. Хмельницький  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</si>
  <si>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роки,  Рішення сесії  Хмельницької  міської ради від  15 грудня  2021 року №7 “Про бюджет  Хмельницької міської територіальної громади на 2022 рік», Протокол засідання постійної комісії з питань планування, бюджету, фінансів та децентралізації від 26.01.2022 року №37.</t>
  </si>
  <si>
    <t>Наказ  від  31.01.2022 р.</t>
  </si>
  <si>
    <t>5-а</t>
  </si>
  <si>
    <t>28.01.2022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</si>
</sst>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/>
    <xf numFmtId="0" fontId="18" fillId="0" borderId="0" xfId="0" applyFont="1"/>
    <xf numFmtId="0" fontId="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/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0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6" fillId="0" borderId="4" xfId="0" quotePrefix="1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9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20" fillId="0" borderId="5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4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2"/>
  <sheetViews>
    <sheetView tabSelected="1" topLeftCell="A87" zoomScaleNormal="100" zoomScaleSheetLayoutView="100" workbookViewId="0">
      <selection activeCell="A100" sqref="A100:F100"/>
    </sheetView>
  </sheetViews>
  <sheetFormatPr defaultColWidth="9.140625" defaultRowHeight="12.75" x14ac:dyDescent="0.2"/>
  <cols>
    <col min="1" max="39" width="2.85546875" style="1" customWidth="1"/>
    <col min="40" max="40" width="0.5703125" style="1" customWidth="1"/>
    <col min="4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7" t="s">
        <v>35</v>
      </c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</row>
    <row r="2" spans="1:77" ht="15.95" customHeight="1" x14ac:dyDescent="0.2">
      <c r="AO2" s="48" t="s">
        <v>0</v>
      </c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</row>
    <row r="3" spans="1:77" ht="15" hidden="1" customHeight="1" x14ac:dyDescent="0.2">
      <c r="AO3" s="49" t="s">
        <v>75</v>
      </c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77" ht="16.5" customHeight="1" x14ac:dyDescent="0.2">
      <c r="AO4" s="51" t="s">
        <v>76</v>
      </c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</row>
    <row r="5" spans="1:77" x14ac:dyDescent="0.2">
      <c r="AO5" s="53" t="s">
        <v>20</v>
      </c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</row>
    <row r="6" spans="1:77" ht="7.5" customHeight="1" x14ac:dyDescent="0.2"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</row>
    <row r="7" spans="1:77" ht="12.95" customHeight="1" x14ac:dyDescent="0.2">
      <c r="AO7" s="63" t="s">
        <v>128</v>
      </c>
      <c r="AP7" s="50"/>
      <c r="AQ7" s="50"/>
      <c r="AR7" s="50"/>
      <c r="AS7" s="50"/>
      <c r="AT7" s="50"/>
      <c r="AU7" s="50"/>
      <c r="AV7" s="1" t="s">
        <v>63</v>
      </c>
      <c r="AW7" s="63" t="s">
        <v>129</v>
      </c>
      <c r="AX7" s="50"/>
      <c r="AY7" s="50"/>
      <c r="AZ7" s="50"/>
      <c r="BA7" s="50"/>
      <c r="BB7" s="50"/>
      <c r="BC7" s="50"/>
      <c r="BD7" s="50"/>
      <c r="BE7" s="50"/>
      <c r="BF7" s="50"/>
    </row>
    <row r="8" spans="1:77" x14ac:dyDescent="0.2">
      <c r="AO8" s="34"/>
      <c r="AP8" s="34"/>
      <c r="AQ8" s="34"/>
      <c r="AR8" s="34"/>
      <c r="AS8" s="34"/>
      <c r="AT8" s="34"/>
      <c r="AU8" s="34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10" spans="1:77" ht="15.75" customHeight="1" x14ac:dyDescent="0.2">
      <c r="A10" s="64" t="s">
        <v>21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</row>
    <row r="11" spans="1:77" ht="15.75" customHeight="1" x14ac:dyDescent="0.2">
      <c r="A11" s="64" t="s">
        <v>80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2" t="s">
        <v>53</v>
      </c>
      <c r="B13" s="60" t="s">
        <v>74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31"/>
      <c r="N13" s="62" t="s">
        <v>76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32"/>
      <c r="AU13" s="60" t="s">
        <v>78</v>
      </c>
      <c r="AV13" s="61"/>
      <c r="AW13" s="61"/>
      <c r="AX13" s="61"/>
      <c r="AY13" s="61"/>
      <c r="AZ13" s="61"/>
      <c r="BA13" s="61"/>
      <c r="BB13" s="61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58" t="s">
        <v>56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30"/>
      <c r="N14" s="59" t="s">
        <v>62</v>
      </c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30"/>
      <c r="AU14" s="58" t="s">
        <v>55</v>
      </c>
      <c r="AV14" s="58"/>
      <c r="AW14" s="58"/>
      <c r="AX14" s="58"/>
      <c r="AY14" s="58"/>
      <c r="AZ14" s="58"/>
      <c r="BA14" s="58"/>
      <c r="BB14" s="58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4.1" customHeight="1" x14ac:dyDescent="0.2">
      <c r="A16" s="33" t="s">
        <v>4</v>
      </c>
      <c r="B16" s="60" t="s">
        <v>82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31"/>
      <c r="N16" s="62" t="s">
        <v>81</v>
      </c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32"/>
      <c r="AU16" s="60" t="s">
        <v>78</v>
      </c>
      <c r="AV16" s="61"/>
      <c r="AW16" s="61"/>
      <c r="AX16" s="61"/>
      <c r="AY16" s="61"/>
      <c r="AZ16" s="61"/>
      <c r="BA16" s="61"/>
      <c r="BB16" s="61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9"/>
      <c r="B17" s="58" t="s">
        <v>56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30"/>
      <c r="N17" s="59" t="s">
        <v>61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30"/>
      <c r="AU17" s="58" t="s">
        <v>55</v>
      </c>
      <c r="AV17" s="58"/>
      <c r="AW17" s="58"/>
      <c r="AX17" s="58"/>
      <c r="AY17" s="58"/>
      <c r="AZ17" s="58"/>
      <c r="BA17" s="58"/>
      <c r="BB17" s="58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7.95" customHeight="1" x14ac:dyDescent="0.2">
      <c r="A19" s="22" t="s">
        <v>54</v>
      </c>
      <c r="B19" s="60" t="s">
        <v>103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60" t="s">
        <v>105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23"/>
      <c r="AA19" s="60" t="s">
        <v>86</v>
      </c>
      <c r="AB19" s="61"/>
      <c r="AC19" s="61"/>
      <c r="AD19" s="61"/>
      <c r="AE19" s="61"/>
      <c r="AF19" s="61"/>
      <c r="AG19" s="61"/>
      <c r="AH19" s="61"/>
      <c r="AI19" s="61"/>
      <c r="AJ19" s="23"/>
      <c r="AK19" s="67" t="s">
        <v>104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23"/>
      <c r="BE19" s="60" t="s">
        <v>125</v>
      </c>
      <c r="BF19" s="61"/>
      <c r="BG19" s="61"/>
      <c r="BH19" s="61"/>
      <c r="BI19" s="61"/>
      <c r="BJ19" s="61"/>
      <c r="BK19" s="61"/>
      <c r="BL19" s="61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58" t="s">
        <v>56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8" t="s">
        <v>57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5"/>
      <c r="AA20" s="65" t="s">
        <v>58</v>
      </c>
      <c r="AB20" s="65"/>
      <c r="AC20" s="65"/>
      <c r="AD20" s="65"/>
      <c r="AE20" s="65"/>
      <c r="AF20" s="65"/>
      <c r="AG20" s="65"/>
      <c r="AH20" s="65"/>
      <c r="AI20" s="65"/>
      <c r="AJ20" s="25"/>
      <c r="AK20" s="66" t="s">
        <v>59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25"/>
      <c r="BE20" s="58" t="s">
        <v>60</v>
      </c>
      <c r="BF20" s="58"/>
      <c r="BG20" s="58"/>
      <c r="BH20" s="58"/>
      <c r="BI20" s="58"/>
      <c r="BJ20" s="58"/>
      <c r="BK20" s="58"/>
      <c r="BL20" s="58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6" t="s">
        <v>50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7">
        <f>AS22+I23</f>
        <v>65113753</v>
      </c>
      <c r="V22" s="77"/>
      <c r="W22" s="77"/>
      <c r="X22" s="77"/>
      <c r="Y22" s="77"/>
      <c r="Z22" s="77"/>
      <c r="AA22" s="77"/>
      <c r="AB22" s="77"/>
      <c r="AC22" s="77"/>
      <c r="AD22" s="77"/>
      <c r="AE22" s="78" t="s">
        <v>51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7">
        <v>57087290</v>
      </c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0" t="s">
        <v>23</v>
      </c>
      <c r="BE22" s="70"/>
      <c r="BF22" s="70"/>
      <c r="BG22" s="70"/>
      <c r="BH22" s="70"/>
      <c r="BI22" s="70"/>
      <c r="BJ22" s="70"/>
      <c r="BK22" s="70"/>
      <c r="BL22" s="70"/>
    </row>
    <row r="23" spans="1:79" ht="24.95" customHeight="1" x14ac:dyDescent="0.2">
      <c r="A23" s="70" t="s">
        <v>22</v>
      </c>
      <c r="B23" s="70"/>
      <c r="C23" s="70"/>
      <c r="D23" s="70"/>
      <c r="E23" s="70"/>
      <c r="F23" s="70"/>
      <c r="G23" s="70"/>
      <c r="H23" s="70"/>
      <c r="I23" s="77">
        <v>8026463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0" t="s">
        <v>24</v>
      </c>
      <c r="U23" s="70"/>
      <c r="V23" s="70"/>
      <c r="W23" s="7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8" t="s">
        <v>37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</row>
    <row r="26" spans="1:79" s="37" customFormat="1" ht="54.95" customHeight="1" x14ac:dyDescent="0.2">
      <c r="A26" s="68" t="s">
        <v>127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0" t="s">
        <v>36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</row>
    <row r="29" spans="1:79" ht="27.75" customHeight="1" x14ac:dyDescent="0.2">
      <c r="A29" s="71" t="s">
        <v>28</v>
      </c>
      <c r="B29" s="71"/>
      <c r="C29" s="71"/>
      <c r="D29" s="71"/>
      <c r="E29" s="71"/>
      <c r="F29" s="71"/>
      <c r="G29" s="72" t="s">
        <v>40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ht="15.75" hidden="1" x14ac:dyDescent="0.2">
      <c r="A30" s="75">
        <v>1</v>
      </c>
      <c r="B30" s="75"/>
      <c r="C30" s="75"/>
      <c r="D30" s="75"/>
      <c r="E30" s="75"/>
      <c r="F30" s="75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0.5" hidden="1" customHeight="1" x14ac:dyDescent="0.2">
      <c r="A31" s="83" t="s">
        <v>33</v>
      </c>
      <c r="B31" s="83"/>
      <c r="C31" s="83"/>
      <c r="D31" s="83"/>
      <c r="E31" s="83"/>
      <c r="F31" s="83"/>
      <c r="G31" s="84" t="s">
        <v>7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49</v>
      </c>
    </row>
    <row r="32" spans="1:79" ht="20.45" customHeight="1" x14ac:dyDescent="0.2">
      <c r="A32" s="83">
        <v>1</v>
      </c>
      <c r="B32" s="83"/>
      <c r="C32" s="83"/>
      <c r="D32" s="83"/>
      <c r="E32" s="83"/>
      <c r="F32" s="83"/>
      <c r="G32" s="87" t="s">
        <v>104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0" t="s">
        <v>38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</row>
    <row r="35" spans="1:79" ht="56.45" customHeight="1" x14ac:dyDescent="0.2">
      <c r="A35" s="68" t="s">
        <v>102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0" t="s">
        <v>39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</row>
    <row r="38" spans="1:79" s="46" customFormat="1" ht="18" customHeight="1" x14ac:dyDescent="0.2">
      <c r="A38" s="79" t="s">
        <v>28</v>
      </c>
      <c r="B38" s="79"/>
      <c r="C38" s="79"/>
      <c r="D38" s="79"/>
      <c r="E38" s="79"/>
      <c r="F38" s="79"/>
      <c r="G38" s="80" t="s">
        <v>25</v>
      </c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2"/>
    </row>
    <row r="39" spans="1:79" ht="15.75" hidden="1" x14ac:dyDescent="0.2">
      <c r="A39" s="75">
        <v>1</v>
      </c>
      <c r="B39" s="75"/>
      <c r="C39" s="75"/>
      <c r="D39" s="75"/>
      <c r="E39" s="75"/>
      <c r="F39" s="75"/>
      <c r="G39" s="72">
        <v>2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10.5" hidden="1" customHeight="1" x14ac:dyDescent="0.2">
      <c r="A40" s="83" t="s">
        <v>6</v>
      </c>
      <c r="B40" s="83"/>
      <c r="C40" s="83"/>
      <c r="D40" s="83"/>
      <c r="E40" s="83"/>
      <c r="F40" s="83"/>
      <c r="G40" s="84" t="s">
        <v>7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  <c r="CA40" s="1" t="s">
        <v>11</v>
      </c>
    </row>
    <row r="41" spans="1:79" ht="23.1" customHeight="1" x14ac:dyDescent="0.2">
      <c r="A41" s="83">
        <v>1</v>
      </c>
      <c r="B41" s="83"/>
      <c r="C41" s="83"/>
      <c r="D41" s="83"/>
      <c r="E41" s="83"/>
      <c r="F41" s="83"/>
      <c r="G41" s="87" t="s">
        <v>87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 ht="6.6" hidden="1" customHeight="1" x14ac:dyDescent="0.2">
      <c r="A42" s="83">
        <v>2</v>
      </c>
      <c r="B42" s="83"/>
      <c r="C42" s="83"/>
      <c r="D42" s="83"/>
      <c r="E42" s="83"/>
      <c r="F42" s="83"/>
      <c r="G42" s="99" t="s">
        <v>88</v>
      </c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1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70" t="s">
        <v>41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92" t="s">
        <v>79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20"/>
      <c r="BB45" s="20"/>
      <c r="BC45" s="20"/>
      <c r="BD45" s="20"/>
      <c r="BE45" s="20"/>
      <c r="BF45" s="20"/>
      <c r="BG45" s="20"/>
      <c r="BH45" s="20"/>
      <c r="BI45" s="6"/>
      <c r="BJ45" s="6"/>
      <c r="BK45" s="6"/>
      <c r="BL45" s="6"/>
    </row>
    <row r="46" spans="1:79" s="46" customFormat="1" ht="15.95" customHeight="1" x14ac:dyDescent="0.2">
      <c r="A46" s="79" t="s">
        <v>28</v>
      </c>
      <c r="B46" s="79"/>
      <c r="C46" s="79"/>
      <c r="D46" s="93" t="s">
        <v>26</v>
      </c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5"/>
      <c r="AC46" s="79" t="s">
        <v>29</v>
      </c>
      <c r="AD46" s="79"/>
      <c r="AE46" s="79"/>
      <c r="AF46" s="79"/>
      <c r="AG46" s="79"/>
      <c r="AH46" s="79"/>
      <c r="AI46" s="79"/>
      <c r="AJ46" s="79"/>
      <c r="AK46" s="79" t="s">
        <v>30</v>
      </c>
      <c r="AL46" s="79"/>
      <c r="AM46" s="79"/>
      <c r="AN46" s="79"/>
      <c r="AO46" s="79"/>
      <c r="AP46" s="79"/>
      <c r="AQ46" s="79"/>
      <c r="AR46" s="79"/>
      <c r="AS46" s="79" t="s">
        <v>27</v>
      </c>
      <c r="AT46" s="79"/>
      <c r="AU46" s="79"/>
      <c r="AV46" s="79"/>
      <c r="AW46" s="79"/>
      <c r="AX46" s="79"/>
      <c r="AY46" s="79"/>
      <c r="AZ46" s="79"/>
      <c r="BA46" s="45"/>
      <c r="BB46" s="45"/>
      <c r="BC46" s="45"/>
      <c r="BD46" s="45"/>
      <c r="BE46" s="45"/>
      <c r="BF46" s="45"/>
      <c r="BG46" s="45"/>
      <c r="BH46" s="45"/>
    </row>
    <row r="47" spans="1:79" s="46" customFormat="1" ht="18.95" customHeight="1" x14ac:dyDescent="0.2">
      <c r="A47" s="79"/>
      <c r="B47" s="79"/>
      <c r="C47" s="79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8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45"/>
      <c r="BB47" s="45"/>
      <c r="BC47" s="45"/>
      <c r="BD47" s="45"/>
      <c r="BE47" s="45"/>
      <c r="BF47" s="45"/>
      <c r="BG47" s="45"/>
      <c r="BH47" s="45"/>
    </row>
    <row r="48" spans="1:79" x14ac:dyDescent="0.2">
      <c r="A48" s="83">
        <v>1</v>
      </c>
      <c r="B48" s="83"/>
      <c r="C48" s="83"/>
      <c r="D48" s="102">
        <v>2</v>
      </c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4"/>
      <c r="AC48" s="83">
        <v>3</v>
      </c>
      <c r="AD48" s="83"/>
      <c r="AE48" s="83"/>
      <c r="AF48" s="83"/>
      <c r="AG48" s="83"/>
      <c r="AH48" s="83"/>
      <c r="AI48" s="83"/>
      <c r="AJ48" s="83"/>
      <c r="AK48" s="83">
        <v>4</v>
      </c>
      <c r="AL48" s="83"/>
      <c r="AM48" s="83"/>
      <c r="AN48" s="83"/>
      <c r="AO48" s="83"/>
      <c r="AP48" s="83"/>
      <c r="AQ48" s="83"/>
      <c r="AR48" s="83"/>
      <c r="AS48" s="83">
        <v>5</v>
      </c>
      <c r="AT48" s="83"/>
      <c r="AU48" s="83"/>
      <c r="AV48" s="83"/>
      <c r="AW48" s="83"/>
      <c r="AX48" s="83"/>
      <c r="AY48" s="83"/>
      <c r="AZ48" s="83"/>
      <c r="BA48" s="44"/>
      <c r="BB48" s="44"/>
      <c r="BC48" s="44"/>
      <c r="BD48" s="44"/>
      <c r="BE48" s="44"/>
      <c r="BF48" s="44"/>
      <c r="BG48" s="44"/>
      <c r="BH48" s="44"/>
    </row>
    <row r="49" spans="1:79" s="4" customFormat="1" ht="12.75" hidden="1" customHeight="1" x14ac:dyDescent="0.2">
      <c r="A49" s="83" t="s">
        <v>6</v>
      </c>
      <c r="B49" s="83"/>
      <c r="C49" s="83"/>
      <c r="D49" s="102" t="s">
        <v>7</v>
      </c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4"/>
      <c r="AC49" s="105" t="s">
        <v>8</v>
      </c>
      <c r="AD49" s="105"/>
      <c r="AE49" s="105"/>
      <c r="AF49" s="105"/>
      <c r="AG49" s="105"/>
      <c r="AH49" s="105"/>
      <c r="AI49" s="105"/>
      <c r="AJ49" s="105"/>
      <c r="AK49" s="105" t="s">
        <v>9</v>
      </c>
      <c r="AL49" s="105"/>
      <c r="AM49" s="105"/>
      <c r="AN49" s="105"/>
      <c r="AO49" s="105"/>
      <c r="AP49" s="105"/>
      <c r="AQ49" s="105"/>
      <c r="AR49" s="105"/>
      <c r="AS49" s="106" t="s">
        <v>10</v>
      </c>
      <c r="AT49" s="105"/>
      <c r="AU49" s="105"/>
      <c r="AV49" s="105"/>
      <c r="AW49" s="105"/>
      <c r="AX49" s="105"/>
      <c r="AY49" s="105"/>
      <c r="AZ49" s="105"/>
      <c r="BA49" s="17"/>
      <c r="BB49" s="18"/>
      <c r="BC49" s="18"/>
      <c r="BD49" s="18"/>
      <c r="BE49" s="18"/>
      <c r="BF49" s="18"/>
      <c r="BG49" s="18"/>
      <c r="BH49" s="18"/>
      <c r="CA49" s="4" t="s">
        <v>13</v>
      </c>
    </row>
    <row r="50" spans="1:79" ht="39.6" customHeight="1" x14ac:dyDescent="0.2">
      <c r="A50" s="83">
        <v>1</v>
      </c>
      <c r="B50" s="83"/>
      <c r="C50" s="83"/>
      <c r="D50" s="107" t="s">
        <v>123</v>
      </c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9"/>
      <c r="AC50" s="110">
        <v>57087290</v>
      </c>
      <c r="AD50" s="110"/>
      <c r="AE50" s="110"/>
      <c r="AF50" s="110"/>
      <c r="AG50" s="110"/>
      <c r="AH50" s="110"/>
      <c r="AI50" s="110"/>
      <c r="AJ50" s="110"/>
      <c r="AK50" s="110">
        <v>1766719</v>
      </c>
      <c r="AL50" s="110"/>
      <c r="AM50" s="110"/>
      <c r="AN50" s="110"/>
      <c r="AO50" s="110"/>
      <c r="AP50" s="110"/>
      <c r="AQ50" s="110"/>
      <c r="AR50" s="110"/>
      <c r="AS50" s="110">
        <f t="shared" ref="AS50:AS54" si="0">AC50+AK50</f>
        <v>58854009</v>
      </c>
      <c r="AT50" s="110"/>
      <c r="AU50" s="110"/>
      <c r="AV50" s="110"/>
      <c r="AW50" s="110"/>
      <c r="AX50" s="110"/>
      <c r="AY50" s="110"/>
      <c r="AZ50" s="110"/>
      <c r="BA50" s="19"/>
      <c r="BB50" s="19"/>
      <c r="BC50" s="19"/>
      <c r="BD50" s="19"/>
      <c r="BE50" s="19"/>
      <c r="BF50" s="19"/>
      <c r="BG50" s="19"/>
      <c r="BH50" s="19"/>
      <c r="CA50" s="1" t="s">
        <v>14</v>
      </c>
    </row>
    <row r="51" spans="1:79" ht="35.450000000000003" customHeight="1" x14ac:dyDescent="0.2">
      <c r="A51" s="83">
        <v>2</v>
      </c>
      <c r="B51" s="83"/>
      <c r="C51" s="83"/>
      <c r="D51" s="107" t="s">
        <v>124</v>
      </c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9"/>
      <c r="AC51" s="110">
        <v>0</v>
      </c>
      <c r="AD51" s="110"/>
      <c r="AE51" s="110"/>
      <c r="AF51" s="110"/>
      <c r="AG51" s="110"/>
      <c r="AH51" s="110"/>
      <c r="AI51" s="110"/>
      <c r="AJ51" s="110"/>
      <c r="AK51" s="110">
        <v>259744</v>
      </c>
      <c r="AL51" s="110"/>
      <c r="AM51" s="110"/>
      <c r="AN51" s="110"/>
      <c r="AO51" s="110"/>
      <c r="AP51" s="110"/>
      <c r="AQ51" s="110"/>
      <c r="AR51" s="110"/>
      <c r="AS51" s="110">
        <f t="shared" si="0"/>
        <v>259744</v>
      </c>
      <c r="AT51" s="110"/>
      <c r="AU51" s="110"/>
      <c r="AV51" s="110"/>
      <c r="AW51" s="110"/>
      <c r="AX51" s="110"/>
      <c r="AY51" s="110"/>
      <c r="AZ51" s="110"/>
      <c r="BA51" s="19"/>
      <c r="BB51" s="19"/>
      <c r="BC51" s="19"/>
      <c r="BD51" s="19"/>
      <c r="BE51" s="19"/>
      <c r="BF51" s="19"/>
      <c r="BG51" s="19"/>
      <c r="BH51" s="19"/>
    </row>
    <row r="52" spans="1:79" ht="36.950000000000003" customHeight="1" x14ac:dyDescent="0.2">
      <c r="A52" s="83">
        <v>3</v>
      </c>
      <c r="B52" s="83"/>
      <c r="C52" s="83"/>
      <c r="D52" s="107" t="s">
        <v>111</v>
      </c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9"/>
      <c r="AC52" s="110">
        <v>0</v>
      </c>
      <c r="AD52" s="110"/>
      <c r="AE52" s="110"/>
      <c r="AF52" s="110"/>
      <c r="AG52" s="110"/>
      <c r="AH52" s="110"/>
      <c r="AI52" s="110"/>
      <c r="AJ52" s="110"/>
      <c r="AK52" s="110">
        <v>5000000</v>
      </c>
      <c r="AL52" s="110"/>
      <c r="AM52" s="110"/>
      <c r="AN52" s="110"/>
      <c r="AO52" s="110"/>
      <c r="AP52" s="110"/>
      <c r="AQ52" s="110"/>
      <c r="AR52" s="110"/>
      <c r="AS52" s="110">
        <f t="shared" si="0"/>
        <v>5000000</v>
      </c>
      <c r="AT52" s="110"/>
      <c r="AU52" s="110"/>
      <c r="AV52" s="110"/>
      <c r="AW52" s="110"/>
      <c r="AX52" s="110"/>
      <c r="AY52" s="110"/>
      <c r="AZ52" s="110"/>
      <c r="BA52" s="19"/>
      <c r="BB52" s="19"/>
      <c r="BC52" s="19"/>
      <c r="BD52" s="19"/>
      <c r="BE52" s="19"/>
      <c r="BF52" s="19"/>
      <c r="BG52" s="19"/>
      <c r="BH52" s="19"/>
    </row>
    <row r="53" spans="1:79" ht="33.950000000000003" customHeight="1" x14ac:dyDescent="0.2">
      <c r="A53" s="83">
        <v>4</v>
      </c>
      <c r="B53" s="83"/>
      <c r="C53" s="83"/>
      <c r="D53" s="107" t="s">
        <v>112</v>
      </c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9"/>
      <c r="AC53" s="110">
        <v>0</v>
      </c>
      <c r="AD53" s="110"/>
      <c r="AE53" s="110"/>
      <c r="AF53" s="110"/>
      <c r="AG53" s="110"/>
      <c r="AH53" s="110"/>
      <c r="AI53" s="110"/>
      <c r="AJ53" s="110"/>
      <c r="AK53" s="110">
        <v>500000</v>
      </c>
      <c r="AL53" s="110"/>
      <c r="AM53" s="110"/>
      <c r="AN53" s="110"/>
      <c r="AO53" s="110"/>
      <c r="AP53" s="110"/>
      <c r="AQ53" s="110"/>
      <c r="AR53" s="110"/>
      <c r="AS53" s="110">
        <f t="shared" si="0"/>
        <v>500000</v>
      </c>
      <c r="AT53" s="110"/>
      <c r="AU53" s="110"/>
      <c r="AV53" s="110"/>
      <c r="AW53" s="110"/>
      <c r="AX53" s="110"/>
      <c r="AY53" s="110"/>
      <c r="AZ53" s="110"/>
      <c r="BA53" s="19"/>
      <c r="BB53" s="19"/>
      <c r="BC53" s="19"/>
      <c r="BD53" s="19"/>
      <c r="BE53" s="19"/>
      <c r="BF53" s="19"/>
      <c r="BG53" s="19"/>
      <c r="BH53" s="19"/>
    </row>
    <row r="54" spans="1:79" ht="44.45" customHeight="1" x14ac:dyDescent="0.2">
      <c r="A54" s="83">
        <v>5</v>
      </c>
      <c r="B54" s="83"/>
      <c r="C54" s="83"/>
      <c r="D54" s="107" t="s">
        <v>113</v>
      </c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9"/>
      <c r="AC54" s="110">
        <v>0</v>
      </c>
      <c r="AD54" s="110"/>
      <c r="AE54" s="110"/>
      <c r="AF54" s="110"/>
      <c r="AG54" s="110"/>
      <c r="AH54" s="110"/>
      <c r="AI54" s="110"/>
      <c r="AJ54" s="110"/>
      <c r="AK54" s="110">
        <v>300000</v>
      </c>
      <c r="AL54" s="110"/>
      <c r="AM54" s="110"/>
      <c r="AN54" s="110"/>
      <c r="AO54" s="110"/>
      <c r="AP54" s="110"/>
      <c r="AQ54" s="110"/>
      <c r="AR54" s="110"/>
      <c r="AS54" s="110">
        <f t="shared" si="0"/>
        <v>300000</v>
      </c>
      <c r="AT54" s="110"/>
      <c r="AU54" s="110"/>
      <c r="AV54" s="110"/>
      <c r="AW54" s="110"/>
      <c r="AX54" s="110"/>
      <c r="AY54" s="110"/>
      <c r="AZ54" s="110"/>
      <c r="BA54" s="19"/>
      <c r="BB54" s="19"/>
      <c r="BC54" s="19"/>
      <c r="BD54" s="19"/>
      <c r="BE54" s="19"/>
      <c r="BF54" s="19"/>
      <c r="BG54" s="19"/>
      <c r="BH54" s="19"/>
    </row>
    <row r="55" spans="1:79" ht="44.45" customHeight="1" x14ac:dyDescent="0.2">
      <c r="A55" s="102">
        <v>6</v>
      </c>
      <c r="B55" s="103"/>
      <c r="C55" s="104"/>
      <c r="D55" s="107" t="s">
        <v>126</v>
      </c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6"/>
      <c r="AC55" s="137">
        <v>0</v>
      </c>
      <c r="AD55" s="138"/>
      <c r="AE55" s="138"/>
      <c r="AF55" s="138"/>
      <c r="AG55" s="138"/>
      <c r="AH55" s="138"/>
      <c r="AI55" s="138"/>
      <c r="AJ55" s="139"/>
      <c r="AK55" s="137">
        <v>200000</v>
      </c>
      <c r="AL55" s="138"/>
      <c r="AM55" s="138"/>
      <c r="AN55" s="138"/>
      <c r="AO55" s="138"/>
      <c r="AP55" s="138"/>
      <c r="AQ55" s="138"/>
      <c r="AR55" s="139"/>
      <c r="AS55" s="137">
        <f t="shared" ref="AS55" si="1">AC55+AK55</f>
        <v>200000</v>
      </c>
      <c r="AT55" s="138"/>
      <c r="AU55" s="138"/>
      <c r="AV55" s="138"/>
      <c r="AW55" s="138"/>
      <c r="AX55" s="138"/>
      <c r="AY55" s="138"/>
      <c r="AZ55" s="139"/>
      <c r="BA55" s="19"/>
      <c r="BB55" s="19"/>
      <c r="BC55" s="19"/>
      <c r="BD55" s="19"/>
      <c r="BE55" s="19"/>
      <c r="BF55" s="19"/>
      <c r="BG55" s="19"/>
      <c r="BH55" s="19"/>
    </row>
    <row r="56" spans="1:79" s="4" customFormat="1" ht="24.6" customHeight="1" x14ac:dyDescent="0.2">
      <c r="A56" s="120"/>
      <c r="B56" s="120"/>
      <c r="C56" s="120"/>
      <c r="D56" s="121" t="s">
        <v>64</v>
      </c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4"/>
      <c r="AC56" s="112">
        <v>57087290</v>
      </c>
      <c r="AD56" s="112"/>
      <c r="AE56" s="112"/>
      <c r="AF56" s="112"/>
      <c r="AG56" s="112"/>
      <c r="AH56" s="112"/>
      <c r="AI56" s="112"/>
      <c r="AJ56" s="112"/>
      <c r="AK56" s="112">
        <f>AK50+AK51+AK52+AK53+AK54+AK55</f>
        <v>8026463</v>
      </c>
      <c r="AL56" s="112"/>
      <c r="AM56" s="112"/>
      <c r="AN56" s="112"/>
      <c r="AO56" s="112"/>
      <c r="AP56" s="112"/>
      <c r="AQ56" s="112"/>
      <c r="AR56" s="112"/>
      <c r="AS56" s="112">
        <f>AC56+AK56</f>
        <v>65113753</v>
      </c>
      <c r="AT56" s="112"/>
      <c r="AU56" s="112"/>
      <c r="AV56" s="112"/>
      <c r="AW56" s="112"/>
      <c r="AX56" s="112"/>
      <c r="AY56" s="112"/>
      <c r="AZ56" s="112"/>
      <c r="BA56" s="36"/>
      <c r="BB56" s="36"/>
      <c r="BC56" s="36"/>
      <c r="BD56" s="36"/>
      <c r="BE56" s="36"/>
      <c r="BF56" s="36"/>
      <c r="BG56" s="36"/>
      <c r="BH56" s="36"/>
    </row>
    <row r="58" spans="1:79" ht="15.75" customHeight="1" x14ac:dyDescent="0.2">
      <c r="A58" s="48" t="s">
        <v>42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</row>
    <row r="59" spans="1:79" ht="15" customHeight="1" x14ac:dyDescent="0.2">
      <c r="A59" s="92" t="s">
        <v>79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s="46" customFormat="1" ht="15.95" customHeight="1" x14ac:dyDescent="0.2">
      <c r="A60" s="79" t="s">
        <v>28</v>
      </c>
      <c r="B60" s="79"/>
      <c r="C60" s="79"/>
      <c r="D60" s="93" t="s">
        <v>34</v>
      </c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5"/>
      <c r="AB60" s="79" t="s">
        <v>29</v>
      </c>
      <c r="AC60" s="79"/>
      <c r="AD60" s="79"/>
      <c r="AE60" s="79"/>
      <c r="AF60" s="79"/>
      <c r="AG60" s="79"/>
      <c r="AH60" s="79"/>
      <c r="AI60" s="79"/>
      <c r="AJ60" s="79" t="s">
        <v>30</v>
      </c>
      <c r="AK60" s="79"/>
      <c r="AL60" s="79"/>
      <c r="AM60" s="79"/>
      <c r="AN60" s="79"/>
      <c r="AO60" s="79"/>
      <c r="AP60" s="79"/>
      <c r="AQ60" s="79"/>
      <c r="AR60" s="79" t="s">
        <v>27</v>
      </c>
      <c r="AS60" s="79"/>
      <c r="AT60" s="79"/>
      <c r="AU60" s="79"/>
      <c r="AV60" s="79"/>
      <c r="AW60" s="79"/>
      <c r="AX60" s="79"/>
      <c r="AY60" s="79"/>
    </row>
    <row r="61" spans="1:79" s="46" customFormat="1" ht="9.9499999999999993" customHeight="1" x14ac:dyDescent="0.2">
      <c r="A61" s="79"/>
      <c r="B61" s="79"/>
      <c r="C61" s="79"/>
      <c r="D61" s="96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8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</row>
    <row r="62" spans="1:79" s="46" customFormat="1" ht="15.75" customHeight="1" x14ac:dyDescent="0.2">
      <c r="A62" s="79">
        <v>1</v>
      </c>
      <c r="B62" s="79"/>
      <c r="C62" s="79"/>
      <c r="D62" s="80">
        <v>2</v>
      </c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2"/>
      <c r="AB62" s="79">
        <v>3</v>
      </c>
      <c r="AC62" s="79"/>
      <c r="AD62" s="79"/>
      <c r="AE62" s="79"/>
      <c r="AF62" s="79"/>
      <c r="AG62" s="79"/>
      <c r="AH62" s="79"/>
      <c r="AI62" s="79"/>
      <c r="AJ62" s="79">
        <v>4</v>
      </c>
      <c r="AK62" s="79"/>
      <c r="AL62" s="79"/>
      <c r="AM62" s="79"/>
      <c r="AN62" s="79"/>
      <c r="AO62" s="79"/>
      <c r="AP62" s="79"/>
      <c r="AQ62" s="79"/>
      <c r="AR62" s="79">
        <v>5</v>
      </c>
      <c r="AS62" s="79"/>
      <c r="AT62" s="79"/>
      <c r="AU62" s="79"/>
      <c r="AV62" s="79"/>
      <c r="AW62" s="79"/>
      <c r="AX62" s="79"/>
      <c r="AY62" s="79"/>
    </row>
    <row r="63" spans="1:79" ht="12.75" hidden="1" customHeight="1" x14ac:dyDescent="0.2">
      <c r="A63" s="83" t="s">
        <v>6</v>
      </c>
      <c r="B63" s="83"/>
      <c r="C63" s="83"/>
      <c r="D63" s="84" t="s">
        <v>7</v>
      </c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6"/>
      <c r="AB63" s="105" t="s">
        <v>8</v>
      </c>
      <c r="AC63" s="105"/>
      <c r="AD63" s="105"/>
      <c r="AE63" s="105"/>
      <c r="AF63" s="105"/>
      <c r="AG63" s="105"/>
      <c r="AH63" s="105"/>
      <c r="AI63" s="105"/>
      <c r="AJ63" s="105" t="s">
        <v>9</v>
      </c>
      <c r="AK63" s="105"/>
      <c r="AL63" s="105"/>
      <c r="AM63" s="105"/>
      <c r="AN63" s="105"/>
      <c r="AO63" s="105"/>
      <c r="AP63" s="105"/>
      <c r="AQ63" s="105"/>
      <c r="AR63" s="105" t="s">
        <v>10</v>
      </c>
      <c r="AS63" s="105"/>
      <c r="AT63" s="105"/>
      <c r="AU63" s="105"/>
      <c r="AV63" s="105"/>
      <c r="AW63" s="105"/>
      <c r="AX63" s="105"/>
      <c r="AY63" s="105"/>
      <c r="CA63" s="1" t="s">
        <v>15</v>
      </c>
    </row>
    <row r="64" spans="1:79" ht="50.1" customHeight="1" x14ac:dyDescent="0.2">
      <c r="A64" s="83">
        <v>1</v>
      </c>
      <c r="B64" s="83"/>
      <c r="C64" s="83"/>
      <c r="D64" s="87" t="s">
        <v>65</v>
      </c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1"/>
      <c r="AB64" s="111">
        <v>57087290</v>
      </c>
      <c r="AC64" s="111"/>
      <c r="AD64" s="111"/>
      <c r="AE64" s="111"/>
      <c r="AF64" s="111"/>
      <c r="AG64" s="111"/>
      <c r="AH64" s="111"/>
      <c r="AI64" s="111"/>
      <c r="AJ64" s="111">
        <f>AK56</f>
        <v>8026463</v>
      </c>
      <c r="AK64" s="111"/>
      <c r="AL64" s="111"/>
      <c r="AM64" s="111"/>
      <c r="AN64" s="111"/>
      <c r="AO64" s="111"/>
      <c r="AP64" s="111"/>
      <c r="AQ64" s="111"/>
      <c r="AR64" s="111">
        <f>AB64+AJ64</f>
        <v>65113753</v>
      </c>
      <c r="AS64" s="111"/>
      <c r="AT64" s="111"/>
      <c r="AU64" s="111"/>
      <c r="AV64" s="111"/>
      <c r="AW64" s="111"/>
      <c r="AX64" s="111"/>
      <c r="AY64" s="111"/>
      <c r="CA64" s="1" t="s">
        <v>16</v>
      </c>
    </row>
    <row r="65" spans="1:79" s="4" customFormat="1" ht="15" customHeight="1" x14ac:dyDescent="0.2">
      <c r="A65" s="120"/>
      <c r="B65" s="120"/>
      <c r="C65" s="120"/>
      <c r="D65" s="131" t="s">
        <v>27</v>
      </c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132"/>
      <c r="AB65" s="112">
        <v>57087290</v>
      </c>
      <c r="AC65" s="112"/>
      <c r="AD65" s="112"/>
      <c r="AE65" s="112"/>
      <c r="AF65" s="112"/>
      <c r="AG65" s="112"/>
      <c r="AH65" s="112"/>
      <c r="AI65" s="112"/>
      <c r="AJ65" s="112">
        <f>AJ64</f>
        <v>8026463</v>
      </c>
      <c r="AK65" s="112"/>
      <c r="AL65" s="112"/>
      <c r="AM65" s="112"/>
      <c r="AN65" s="112"/>
      <c r="AO65" s="112"/>
      <c r="AP65" s="112"/>
      <c r="AQ65" s="112"/>
      <c r="AR65" s="112">
        <f>AB65+AJ65</f>
        <v>65113753</v>
      </c>
      <c r="AS65" s="112"/>
      <c r="AT65" s="112"/>
      <c r="AU65" s="112"/>
      <c r="AV65" s="112"/>
      <c r="AW65" s="112"/>
      <c r="AX65" s="112"/>
      <c r="AY65" s="112"/>
    </row>
    <row r="67" spans="1:79" ht="15.75" customHeight="1" x14ac:dyDescent="0.2">
      <c r="A67" s="70" t="s">
        <v>43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</row>
    <row r="68" spans="1:79" s="46" customFormat="1" ht="18.600000000000001" customHeight="1" x14ac:dyDescent="0.2">
      <c r="A68" s="79" t="s">
        <v>28</v>
      </c>
      <c r="B68" s="79"/>
      <c r="C68" s="79"/>
      <c r="D68" s="79"/>
      <c r="E68" s="79"/>
      <c r="F68" s="79"/>
      <c r="G68" s="80" t="s">
        <v>44</v>
      </c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2"/>
      <c r="Z68" s="79" t="s">
        <v>2</v>
      </c>
      <c r="AA68" s="79"/>
      <c r="AB68" s="79"/>
      <c r="AC68" s="79"/>
      <c r="AD68" s="79"/>
      <c r="AE68" s="79" t="s">
        <v>1</v>
      </c>
      <c r="AF68" s="79"/>
      <c r="AG68" s="79"/>
      <c r="AH68" s="79"/>
      <c r="AI68" s="79"/>
      <c r="AJ68" s="79"/>
      <c r="AK68" s="79"/>
      <c r="AL68" s="79"/>
      <c r="AM68" s="79"/>
      <c r="AN68" s="79"/>
      <c r="AO68" s="80" t="s">
        <v>29</v>
      </c>
      <c r="AP68" s="81"/>
      <c r="AQ68" s="81"/>
      <c r="AR68" s="81"/>
      <c r="AS68" s="81"/>
      <c r="AT68" s="81"/>
      <c r="AU68" s="81"/>
      <c r="AV68" s="82"/>
      <c r="AW68" s="80" t="s">
        <v>30</v>
      </c>
      <c r="AX68" s="81"/>
      <c r="AY68" s="81"/>
      <c r="AZ68" s="81"/>
      <c r="BA68" s="81"/>
      <c r="BB68" s="81"/>
      <c r="BC68" s="81"/>
      <c r="BD68" s="82"/>
      <c r="BE68" s="80" t="s">
        <v>27</v>
      </c>
      <c r="BF68" s="81"/>
      <c r="BG68" s="81"/>
      <c r="BH68" s="81"/>
      <c r="BI68" s="81"/>
      <c r="BJ68" s="81"/>
      <c r="BK68" s="81"/>
      <c r="BL68" s="82"/>
    </row>
    <row r="69" spans="1:79" s="46" customFormat="1" ht="15.75" customHeight="1" x14ac:dyDescent="0.2">
      <c r="A69" s="79">
        <v>1</v>
      </c>
      <c r="B69" s="79"/>
      <c r="C69" s="79"/>
      <c r="D69" s="79"/>
      <c r="E69" s="79"/>
      <c r="F69" s="79"/>
      <c r="G69" s="80">
        <v>2</v>
      </c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2"/>
      <c r="Z69" s="79">
        <v>3</v>
      </c>
      <c r="AA69" s="79"/>
      <c r="AB69" s="79"/>
      <c r="AC69" s="79"/>
      <c r="AD69" s="79"/>
      <c r="AE69" s="79">
        <v>4</v>
      </c>
      <c r="AF69" s="79"/>
      <c r="AG69" s="79"/>
      <c r="AH69" s="79"/>
      <c r="AI69" s="79"/>
      <c r="AJ69" s="79"/>
      <c r="AK69" s="79"/>
      <c r="AL69" s="79"/>
      <c r="AM69" s="79"/>
      <c r="AN69" s="79"/>
      <c r="AO69" s="79">
        <v>5</v>
      </c>
      <c r="AP69" s="79"/>
      <c r="AQ69" s="79"/>
      <c r="AR69" s="79"/>
      <c r="AS69" s="79"/>
      <c r="AT69" s="79"/>
      <c r="AU69" s="79"/>
      <c r="AV69" s="79"/>
      <c r="AW69" s="79">
        <v>6</v>
      </c>
      <c r="AX69" s="79"/>
      <c r="AY69" s="79"/>
      <c r="AZ69" s="79"/>
      <c r="BA69" s="79"/>
      <c r="BB69" s="79"/>
      <c r="BC69" s="79"/>
      <c r="BD69" s="79"/>
      <c r="BE69" s="79">
        <v>7</v>
      </c>
      <c r="BF69" s="79"/>
      <c r="BG69" s="79"/>
      <c r="BH69" s="79"/>
      <c r="BI69" s="79"/>
      <c r="BJ69" s="79"/>
      <c r="BK69" s="79"/>
      <c r="BL69" s="79"/>
    </row>
    <row r="70" spans="1:79" ht="12.75" hidden="1" customHeight="1" x14ac:dyDescent="0.2">
      <c r="A70" s="83" t="s">
        <v>33</v>
      </c>
      <c r="B70" s="83"/>
      <c r="C70" s="83"/>
      <c r="D70" s="83"/>
      <c r="E70" s="83"/>
      <c r="F70" s="83"/>
      <c r="G70" s="84" t="s">
        <v>7</v>
      </c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6"/>
      <c r="Z70" s="83" t="s">
        <v>19</v>
      </c>
      <c r="AA70" s="83"/>
      <c r="AB70" s="83"/>
      <c r="AC70" s="83"/>
      <c r="AD70" s="83"/>
      <c r="AE70" s="130" t="s">
        <v>32</v>
      </c>
      <c r="AF70" s="130"/>
      <c r="AG70" s="130"/>
      <c r="AH70" s="130"/>
      <c r="AI70" s="130"/>
      <c r="AJ70" s="130"/>
      <c r="AK70" s="130"/>
      <c r="AL70" s="130"/>
      <c r="AM70" s="130"/>
      <c r="AN70" s="84"/>
      <c r="AO70" s="105" t="s">
        <v>8</v>
      </c>
      <c r="AP70" s="105"/>
      <c r="AQ70" s="105"/>
      <c r="AR70" s="105"/>
      <c r="AS70" s="105"/>
      <c r="AT70" s="105"/>
      <c r="AU70" s="105"/>
      <c r="AV70" s="105"/>
      <c r="AW70" s="105" t="s">
        <v>31</v>
      </c>
      <c r="AX70" s="105"/>
      <c r="AY70" s="105"/>
      <c r="AZ70" s="105"/>
      <c r="BA70" s="105"/>
      <c r="BB70" s="105"/>
      <c r="BC70" s="105"/>
      <c r="BD70" s="105"/>
      <c r="BE70" s="105" t="s">
        <v>67</v>
      </c>
      <c r="BF70" s="105"/>
      <c r="BG70" s="105"/>
      <c r="BH70" s="105"/>
      <c r="BI70" s="105"/>
      <c r="BJ70" s="105"/>
      <c r="BK70" s="105"/>
      <c r="BL70" s="105"/>
      <c r="CA70" s="1" t="s">
        <v>17</v>
      </c>
    </row>
    <row r="71" spans="1:79" s="4" customFormat="1" ht="12.75" customHeight="1" x14ac:dyDescent="0.2">
      <c r="A71" s="120">
        <v>0</v>
      </c>
      <c r="B71" s="120"/>
      <c r="C71" s="120"/>
      <c r="D71" s="120"/>
      <c r="E71" s="120"/>
      <c r="F71" s="120"/>
      <c r="G71" s="121" t="s">
        <v>66</v>
      </c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3"/>
      <c r="Z71" s="124"/>
      <c r="AA71" s="124"/>
      <c r="AB71" s="124"/>
      <c r="AC71" s="124"/>
      <c r="AD71" s="124"/>
      <c r="AE71" s="125"/>
      <c r="AF71" s="125"/>
      <c r="AG71" s="125"/>
      <c r="AH71" s="125"/>
      <c r="AI71" s="125"/>
      <c r="AJ71" s="125"/>
      <c r="AK71" s="125"/>
      <c r="AL71" s="125"/>
      <c r="AM71" s="125"/>
      <c r="AN71" s="121"/>
      <c r="AO71" s="126"/>
      <c r="AP71" s="126"/>
      <c r="AQ71" s="126"/>
      <c r="AR71" s="126"/>
      <c r="AS71" s="126"/>
      <c r="AT71" s="126"/>
      <c r="AU71" s="126"/>
      <c r="AV71" s="126"/>
      <c r="AW71" s="126"/>
      <c r="AX71" s="126"/>
      <c r="AY71" s="126"/>
      <c r="AZ71" s="126"/>
      <c r="BA71" s="126"/>
      <c r="BB71" s="126"/>
      <c r="BC71" s="126"/>
      <c r="BD71" s="126"/>
      <c r="BE71" s="126"/>
      <c r="BF71" s="126"/>
      <c r="BG71" s="126"/>
      <c r="BH71" s="126"/>
      <c r="BI71" s="126"/>
      <c r="BJ71" s="126"/>
      <c r="BK71" s="126"/>
      <c r="BL71" s="126"/>
      <c r="CA71" s="4" t="s">
        <v>18</v>
      </c>
    </row>
    <row r="72" spans="1:79" ht="23.45" customHeight="1" x14ac:dyDescent="0.2">
      <c r="A72" s="83">
        <v>1</v>
      </c>
      <c r="B72" s="83"/>
      <c r="C72" s="83"/>
      <c r="D72" s="83"/>
      <c r="E72" s="83"/>
      <c r="F72" s="83"/>
      <c r="G72" s="107" t="s">
        <v>115</v>
      </c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9"/>
      <c r="Z72" s="106" t="s">
        <v>68</v>
      </c>
      <c r="AA72" s="106"/>
      <c r="AB72" s="106"/>
      <c r="AC72" s="106"/>
      <c r="AD72" s="106"/>
      <c r="AE72" s="127" t="s">
        <v>89</v>
      </c>
      <c r="AF72" s="128"/>
      <c r="AG72" s="128"/>
      <c r="AH72" s="128"/>
      <c r="AI72" s="128"/>
      <c r="AJ72" s="128"/>
      <c r="AK72" s="128"/>
      <c r="AL72" s="128"/>
      <c r="AM72" s="128"/>
      <c r="AN72" s="129"/>
      <c r="AO72" s="110">
        <v>5</v>
      </c>
      <c r="AP72" s="110"/>
      <c r="AQ72" s="110"/>
      <c r="AR72" s="110"/>
      <c r="AS72" s="110"/>
      <c r="AT72" s="110"/>
      <c r="AU72" s="110"/>
      <c r="AV72" s="110"/>
      <c r="AW72" s="110">
        <v>5</v>
      </c>
      <c r="AX72" s="110"/>
      <c r="AY72" s="110"/>
      <c r="AZ72" s="110"/>
      <c r="BA72" s="110"/>
      <c r="BB72" s="110"/>
      <c r="BC72" s="110"/>
      <c r="BD72" s="110"/>
      <c r="BE72" s="110">
        <v>5</v>
      </c>
      <c r="BF72" s="110"/>
      <c r="BG72" s="110"/>
      <c r="BH72" s="110"/>
      <c r="BI72" s="110"/>
      <c r="BJ72" s="110"/>
      <c r="BK72" s="110"/>
      <c r="BL72" s="110"/>
    </row>
    <row r="73" spans="1:79" ht="33" customHeight="1" x14ac:dyDescent="0.2">
      <c r="A73" s="83">
        <v>2</v>
      </c>
      <c r="B73" s="83"/>
      <c r="C73" s="83"/>
      <c r="D73" s="83"/>
      <c r="E73" s="83"/>
      <c r="F73" s="83"/>
      <c r="G73" s="107" t="s">
        <v>116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9"/>
      <c r="Z73" s="106" t="s">
        <v>106</v>
      </c>
      <c r="AA73" s="106"/>
      <c r="AB73" s="106"/>
      <c r="AC73" s="106"/>
      <c r="AD73" s="106"/>
      <c r="AE73" s="127" t="s">
        <v>90</v>
      </c>
      <c r="AF73" s="128"/>
      <c r="AG73" s="128"/>
      <c r="AH73" s="128"/>
      <c r="AI73" s="128"/>
      <c r="AJ73" s="128"/>
      <c r="AK73" s="128"/>
      <c r="AL73" s="128"/>
      <c r="AM73" s="128"/>
      <c r="AN73" s="129"/>
      <c r="AO73" s="110">
        <f>AB64</f>
        <v>57087290</v>
      </c>
      <c r="AP73" s="110"/>
      <c r="AQ73" s="110"/>
      <c r="AR73" s="110"/>
      <c r="AS73" s="110"/>
      <c r="AT73" s="110"/>
      <c r="AU73" s="110"/>
      <c r="AV73" s="110"/>
      <c r="AW73" s="110">
        <f>AJ64</f>
        <v>8026463</v>
      </c>
      <c r="AX73" s="110"/>
      <c r="AY73" s="110"/>
      <c r="AZ73" s="110"/>
      <c r="BA73" s="110"/>
      <c r="BB73" s="110"/>
      <c r="BC73" s="110"/>
      <c r="BD73" s="110"/>
      <c r="BE73" s="110">
        <f>AO73+AW73</f>
        <v>65113753</v>
      </c>
      <c r="BF73" s="110"/>
      <c r="BG73" s="110"/>
      <c r="BH73" s="110"/>
      <c r="BI73" s="110"/>
      <c r="BJ73" s="110"/>
      <c r="BK73" s="110"/>
      <c r="BL73" s="110"/>
    </row>
    <row r="74" spans="1:79" ht="47.1" customHeight="1" x14ac:dyDescent="0.2">
      <c r="A74" s="83">
        <v>3</v>
      </c>
      <c r="B74" s="83"/>
      <c r="C74" s="83"/>
      <c r="D74" s="83"/>
      <c r="E74" s="83"/>
      <c r="F74" s="83"/>
      <c r="G74" s="107" t="s">
        <v>121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9"/>
      <c r="Z74" s="106" t="s">
        <v>122</v>
      </c>
      <c r="AA74" s="106"/>
      <c r="AB74" s="106"/>
      <c r="AC74" s="106"/>
      <c r="AD74" s="106"/>
      <c r="AE74" s="127" t="s">
        <v>91</v>
      </c>
      <c r="AF74" s="128"/>
      <c r="AG74" s="128"/>
      <c r="AH74" s="128"/>
      <c r="AI74" s="128"/>
      <c r="AJ74" s="128"/>
      <c r="AK74" s="128"/>
      <c r="AL74" s="128"/>
      <c r="AM74" s="128"/>
      <c r="AN74" s="129"/>
      <c r="AO74" s="140">
        <f>86+4.5+106.16+77.6+27.5</f>
        <v>301.76</v>
      </c>
      <c r="AP74" s="140"/>
      <c r="AQ74" s="140"/>
      <c r="AR74" s="140"/>
      <c r="AS74" s="140"/>
      <c r="AT74" s="140"/>
      <c r="AU74" s="140"/>
      <c r="AV74" s="140"/>
      <c r="AW74" s="110">
        <v>6</v>
      </c>
      <c r="AX74" s="110"/>
      <c r="AY74" s="110"/>
      <c r="AZ74" s="110"/>
      <c r="BA74" s="110"/>
      <c r="BB74" s="110"/>
      <c r="BC74" s="110"/>
      <c r="BD74" s="110"/>
      <c r="BE74" s="140">
        <f>AO74+AW74</f>
        <v>307.76</v>
      </c>
      <c r="BF74" s="140"/>
      <c r="BG74" s="140"/>
      <c r="BH74" s="140"/>
      <c r="BI74" s="140"/>
      <c r="BJ74" s="140"/>
      <c r="BK74" s="140"/>
      <c r="BL74" s="140"/>
    </row>
    <row r="75" spans="1:79" ht="24.6" customHeight="1" x14ac:dyDescent="0.2">
      <c r="A75" s="83">
        <v>4</v>
      </c>
      <c r="B75" s="83"/>
      <c r="C75" s="83"/>
      <c r="D75" s="83"/>
      <c r="E75" s="83"/>
      <c r="F75" s="83"/>
      <c r="G75" s="107" t="s">
        <v>117</v>
      </c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9"/>
      <c r="Z75" s="106" t="s">
        <v>122</v>
      </c>
      <c r="AA75" s="106"/>
      <c r="AB75" s="106"/>
      <c r="AC75" s="106"/>
      <c r="AD75" s="106"/>
      <c r="AE75" s="127" t="s">
        <v>92</v>
      </c>
      <c r="AF75" s="128"/>
      <c r="AG75" s="128"/>
      <c r="AH75" s="128"/>
      <c r="AI75" s="128"/>
      <c r="AJ75" s="128"/>
      <c r="AK75" s="128"/>
      <c r="AL75" s="128"/>
      <c r="AM75" s="128"/>
      <c r="AN75" s="129"/>
      <c r="AO75" s="140">
        <v>128.91999999999999</v>
      </c>
      <c r="AP75" s="140"/>
      <c r="AQ75" s="140"/>
      <c r="AR75" s="140"/>
      <c r="AS75" s="140"/>
      <c r="AT75" s="140"/>
      <c r="AU75" s="140"/>
      <c r="AV75" s="140"/>
      <c r="AW75" s="110">
        <v>0</v>
      </c>
      <c r="AX75" s="110"/>
      <c r="AY75" s="110"/>
      <c r="AZ75" s="110"/>
      <c r="BA75" s="110"/>
      <c r="BB75" s="110"/>
      <c r="BC75" s="110"/>
      <c r="BD75" s="110"/>
      <c r="BE75" s="140">
        <f>AO75</f>
        <v>128.91999999999999</v>
      </c>
      <c r="BF75" s="140"/>
      <c r="BG75" s="140"/>
      <c r="BH75" s="140"/>
      <c r="BI75" s="140"/>
      <c r="BJ75" s="140"/>
      <c r="BK75" s="140"/>
      <c r="BL75" s="140"/>
    </row>
    <row r="76" spans="1:79" ht="27" customHeight="1" x14ac:dyDescent="0.2">
      <c r="A76" s="83">
        <v>5</v>
      </c>
      <c r="B76" s="83"/>
      <c r="C76" s="83"/>
      <c r="D76" s="83"/>
      <c r="E76" s="83"/>
      <c r="F76" s="83"/>
      <c r="G76" s="107" t="s">
        <v>93</v>
      </c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9"/>
      <c r="Z76" s="106" t="s">
        <v>106</v>
      </c>
      <c r="AA76" s="106"/>
      <c r="AB76" s="106"/>
      <c r="AC76" s="106"/>
      <c r="AD76" s="106"/>
      <c r="AE76" s="127" t="s">
        <v>94</v>
      </c>
      <c r="AF76" s="128"/>
      <c r="AG76" s="128"/>
      <c r="AH76" s="128"/>
      <c r="AI76" s="128"/>
      <c r="AJ76" s="128"/>
      <c r="AK76" s="128"/>
      <c r="AL76" s="128"/>
      <c r="AM76" s="128"/>
      <c r="AN76" s="129"/>
      <c r="AO76" s="110">
        <f>50240+62750+50000</f>
        <v>162990</v>
      </c>
      <c r="AP76" s="110"/>
      <c r="AQ76" s="110"/>
      <c r="AR76" s="110"/>
      <c r="AS76" s="110"/>
      <c r="AT76" s="110"/>
      <c r="AU76" s="110"/>
      <c r="AV76" s="110"/>
      <c r="AW76" s="110">
        <f>40000+234744</f>
        <v>274744</v>
      </c>
      <c r="AX76" s="110"/>
      <c r="AY76" s="110"/>
      <c r="AZ76" s="110"/>
      <c r="BA76" s="110"/>
      <c r="BB76" s="110"/>
      <c r="BC76" s="110"/>
      <c r="BD76" s="110"/>
      <c r="BE76" s="110">
        <f>AO76+AW76</f>
        <v>437734</v>
      </c>
      <c r="BF76" s="110"/>
      <c r="BG76" s="110"/>
      <c r="BH76" s="110"/>
      <c r="BI76" s="110"/>
      <c r="BJ76" s="110"/>
      <c r="BK76" s="110"/>
      <c r="BL76" s="110"/>
    </row>
    <row r="77" spans="1:79" s="4" customFormat="1" ht="14.1" customHeight="1" x14ac:dyDescent="0.2">
      <c r="A77" s="120">
        <v>0</v>
      </c>
      <c r="B77" s="120"/>
      <c r="C77" s="120"/>
      <c r="D77" s="120"/>
      <c r="E77" s="120"/>
      <c r="F77" s="120"/>
      <c r="G77" s="131" t="s">
        <v>69</v>
      </c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132"/>
      <c r="Z77" s="124"/>
      <c r="AA77" s="124"/>
      <c r="AB77" s="124"/>
      <c r="AC77" s="124"/>
      <c r="AD77" s="124"/>
      <c r="AE77" s="141"/>
      <c r="AF77" s="142"/>
      <c r="AG77" s="142"/>
      <c r="AH77" s="142"/>
      <c r="AI77" s="142"/>
      <c r="AJ77" s="142"/>
      <c r="AK77" s="142"/>
      <c r="AL77" s="142"/>
      <c r="AM77" s="142"/>
      <c r="AN77" s="143"/>
      <c r="AO77" s="144"/>
      <c r="AP77" s="144"/>
      <c r="AQ77" s="144"/>
      <c r="AR77" s="144"/>
      <c r="AS77" s="144"/>
      <c r="AT77" s="144"/>
      <c r="AU77" s="144"/>
      <c r="AV77" s="144"/>
      <c r="AW77" s="144"/>
      <c r="AX77" s="144"/>
      <c r="AY77" s="144"/>
      <c r="AZ77" s="144"/>
      <c r="BA77" s="144"/>
      <c r="BB77" s="144"/>
      <c r="BC77" s="144"/>
      <c r="BD77" s="144"/>
      <c r="BE77" s="144"/>
      <c r="BF77" s="144"/>
      <c r="BG77" s="144"/>
      <c r="BH77" s="144"/>
      <c r="BI77" s="144"/>
      <c r="BJ77" s="144"/>
      <c r="BK77" s="144"/>
      <c r="BL77" s="144"/>
    </row>
    <row r="78" spans="1:79" ht="28.5" customHeight="1" x14ac:dyDescent="0.2">
      <c r="A78" s="83">
        <v>6</v>
      </c>
      <c r="B78" s="83"/>
      <c r="C78" s="83"/>
      <c r="D78" s="83"/>
      <c r="E78" s="83"/>
      <c r="F78" s="83"/>
      <c r="G78" s="107" t="s">
        <v>118</v>
      </c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9"/>
      <c r="Z78" s="106" t="s">
        <v>70</v>
      </c>
      <c r="AA78" s="106"/>
      <c r="AB78" s="106"/>
      <c r="AC78" s="106"/>
      <c r="AD78" s="106"/>
      <c r="AE78" s="127" t="s">
        <v>95</v>
      </c>
      <c r="AF78" s="128"/>
      <c r="AG78" s="128"/>
      <c r="AH78" s="128"/>
      <c r="AI78" s="128"/>
      <c r="AJ78" s="128"/>
      <c r="AK78" s="128"/>
      <c r="AL78" s="128"/>
      <c r="AM78" s="128"/>
      <c r="AN78" s="129"/>
      <c r="AO78" s="110">
        <f>1209+783+504+280</f>
        <v>2776</v>
      </c>
      <c r="AP78" s="110"/>
      <c r="AQ78" s="110"/>
      <c r="AR78" s="110"/>
      <c r="AS78" s="110"/>
      <c r="AT78" s="110"/>
      <c r="AU78" s="110"/>
      <c r="AV78" s="110"/>
      <c r="AW78" s="110">
        <v>0</v>
      </c>
      <c r="AX78" s="110"/>
      <c r="AY78" s="110"/>
      <c r="AZ78" s="110"/>
      <c r="BA78" s="110"/>
      <c r="BB78" s="110"/>
      <c r="BC78" s="110"/>
      <c r="BD78" s="110"/>
      <c r="BE78" s="110">
        <f>AO78</f>
        <v>2776</v>
      </c>
      <c r="BF78" s="110"/>
      <c r="BG78" s="110"/>
      <c r="BH78" s="110"/>
      <c r="BI78" s="110"/>
      <c r="BJ78" s="110"/>
      <c r="BK78" s="110"/>
      <c r="BL78" s="110"/>
    </row>
    <row r="79" spans="1:79" ht="33.950000000000003" customHeight="1" x14ac:dyDescent="0.2">
      <c r="A79" s="83">
        <v>7</v>
      </c>
      <c r="B79" s="83"/>
      <c r="C79" s="83"/>
      <c r="D79" s="83"/>
      <c r="E79" s="83"/>
      <c r="F79" s="83"/>
      <c r="G79" s="107" t="s">
        <v>114</v>
      </c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9"/>
      <c r="Z79" s="106" t="s">
        <v>70</v>
      </c>
      <c r="AA79" s="106"/>
      <c r="AB79" s="106"/>
      <c r="AC79" s="106"/>
      <c r="AD79" s="106"/>
      <c r="AE79" s="127" t="s">
        <v>95</v>
      </c>
      <c r="AF79" s="128"/>
      <c r="AG79" s="128"/>
      <c r="AH79" s="128"/>
      <c r="AI79" s="128"/>
      <c r="AJ79" s="128"/>
      <c r="AK79" s="128"/>
      <c r="AL79" s="128"/>
      <c r="AM79" s="128"/>
      <c r="AN79" s="129"/>
      <c r="AO79" s="110">
        <v>1400</v>
      </c>
      <c r="AP79" s="110"/>
      <c r="AQ79" s="110"/>
      <c r="AR79" s="110"/>
      <c r="AS79" s="110"/>
      <c r="AT79" s="110"/>
      <c r="AU79" s="110"/>
      <c r="AV79" s="110"/>
      <c r="AW79" s="110">
        <v>0</v>
      </c>
      <c r="AX79" s="110"/>
      <c r="AY79" s="110"/>
      <c r="AZ79" s="110"/>
      <c r="BA79" s="110"/>
      <c r="BB79" s="110"/>
      <c r="BC79" s="110"/>
      <c r="BD79" s="110"/>
      <c r="BE79" s="110">
        <f>AO79</f>
        <v>1400</v>
      </c>
      <c r="BF79" s="110"/>
      <c r="BG79" s="110"/>
      <c r="BH79" s="110"/>
      <c r="BI79" s="110"/>
      <c r="BJ79" s="110"/>
      <c r="BK79" s="110"/>
      <c r="BL79" s="110"/>
    </row>
    <row r="80" spans="1:79" ht="36" customHeight="1" x14ac:dyDescent="0.2">
      <c r="A80" s="83">
        <v>8</v>
      </c>
      <c r="B80" s="83"/>
      <c r="C80" s="83"/>
      <c r="D80" s="83"/>
      <c r="E80" s="83"/>
      <c r="F80" s="83"/>
      <c r="G80" s="107" t="s">
        <v>119</v>
      </c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9"/>
      <c r="Z80" s="106" t="s">
        <v>70</v>
      </c>
      <c r="AA80" s="106"/>
      <c r="AB80" s="106"/>
      <c r="AC80" s="106"/>
      <c r="AD80" s="106"/>
      <c r="AE80" s="127" t="s">
        <v>96</v>
      </c>
      <c r="AF80" s="128"/>
      <c r="AG80" s="128"/>
      <c r="AH80" s="128"/>
      <c r="AI80" s="128"/>
      <c r="AJ80" s="128"/>
      <c r="AK80" s="128"/>
      <c r="AL80" s="128"/>
      <c r="AM80" s="128"/>
      <c r="AN80" s="129"/>
      <c r="AO80" s="110">
        <f>64+645+74</f>
        <v>783</v>
      </c>
      <c r="AP80" s="110"/>
      <c r="AQ80" s="110"/>
      <c r="AR80" s="110"/>
      <c r="AS80" s="110"/>
      <c r="AT80" s="110"/>
      <c r="AU80" s="110"/>
      <c r="AV80" s="110"/>
      <c r="AW80" s="110">
        <f>28+1</f>
        <v>29</v>
      </c>
      <c r="AX80" s="110"/>
      <c r="AY80" s="110"/>
      <c r="AZ80" s="110"/>
      <c r="BA80" s="110"/>
      <c r="BB80" s="110"/>
      <c r="BC80" s="110"/>
      <c r="BD80" s="110"/>
      <c r="BE80" s="110">
        <f>AO80+AW80</f>
        <v>812</v>
      </c>
      <c r="BF80" s="110"/>
      <c r="BG80" s="110"/>
      <c r="BH80" s="110"/>
      <c r="BI80" s="110"/>
      <c r="BJ80" s="110"/>
      <c r="BK80" s="110"/>
      <c r="BL80" s="110"/>
    </row>
    <row r="81" spans="1:64" s="4" customFormat="1" ht="20.100000000000001" customHeight="1" x14ac:dyDescent="0.2">
      <c r="A81" s="120">
        <v>0</v>
      </c>
      <c r="B81" s="120"/>
      <c r="C81" s="120"/>
      <c r="D81" s="120"/>
      <c r="E81" s="120"/>
      <c r="F81" s="120"/>
      <c r="G81" s="131" t="s">
        <v>71</v>
      </c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132"/>
      <c r="Z81" s="124"/>
      <c r="AA81" s="124"/>
      <c r="AB81" s="124"/>
      <c r="AC81" s="124"/>
      <c r="AD81" s="124"/>
      <c r="AE81" s="141"/>
      <c r="AF81" s="142"/>
      <c r="AG81" s="142"/>
      <c r="AH81" s="142"/>
      <c r="AI81" s="142"/>
      <c r="AJ81" s="142"/>
      <c r="AK81" s="142"/>
      <c r="AL81" s="142"/>
      <c r="AM81" s="142"/>
      <c r="AN81" s="143"/>
      <c r="AO81" s="144"/>
      <c r="AP81" s="144"/>
      <c r="AQ81" s="144"/>
      <c r="AR81" s="144"/>
      <c r="AS81" s="144"/>
      <c r="AT81" s="144"/>
      <c r="AU81" s="144"/>
      <c r="AV81" s="144"/>
      <c r="AW81" s="144"/>
      <c r="AX81" s="144"/>
      <c r="AY81" s="144"/>
      <c r="AZ81" s="144"/>
      <c r="BA81" s="144"/>
      <c r="BB81" s="144"/>
      <c r="BC81" s="144"/>
      <c r="BD81" s="144"/>
      <c r="BE81" s="144"/>
      <c r="BF81" s="144"/>
      <c r="BG81" s="144"/>
      <c r="BH81" s="144"/>
      <c r="BI81" s="144"/>
      <c r="BJ81" s="144"/>
      <c r="BK81" s="144"/>
      <c r="BL81" s="144"/>
    </row>
    <row r="82" spans="1:64" ht="33.950000000000003" customHeight="1" x14ac:dyDescent="0.2">
      <c r="A82" s="83">
        <v>9</v>
      </c>
      <c r="B82" s="83"/>
      <c r="C82" s="83"/>
      <c r="D82" s="83"/>
      <c r="E82" s="83"/>
      <c r="F82" s="83"/>
      <c r="G82" s="107" t="s">
        <v>97</v>
      </c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9"/>
      <c r="Z82" s="106" t="s">
        <v>106</v>
      </c>
      <c r="AA82" s="106"/>
      <c r="AB82" s="106"/>
      <c r="AC82" s="106"/>
      <c r="AD82" s="106"/>
      <c r="AE82" s="127" t="s">
        <v>98</v>
      </c>
      <c r="AF82" s="128"/>
      <c r="AG82" s="128"/>
      <c r="AH82" s="128"/>
      <c r="AI82" s="128"/>
      <c r="AJ82" s="128"/>
      <c r="AK82" s="128"/>
      <c r="AL82" s="128"/>
      <c r="AM82" s="128"/>
      <c r="AN82" s="129"/>
      <c r="AO82" s="110">
        <f>AO73/AO78</f>
        <v>20564.585734870318</v>
      </c>
      <c r="AP82" s="110"/>
      <c r="AQ82" s="110"/>
      <c r="AR82" s="110"/>
      <c r="AS82" s="110"/>
      <c r="AT82" s="110"/>
      <c r="AU82" s="110"/>
      <c r="AV82" s="110"/>
      <c r="AW82" s="110">
        <f>AW73/AO78</f>
        <v>2891.3771613832855</v>
      </c>
      <c r="AX82" s="110"/>
      <c r="AY82" s="110"/>
      <c r="AZ82" s="110"/>
      <c r="BA82" s="110"/>
      <c r="BB82" s="110"/>
      <c r="BC82" s="110"/>
      <c r="BD82" s="110"/>
      <c r="BE82" s="110">
        <f>BE73/BE78</f>
        <v>23455.962896253601</v>
      </c>
      <c r="BF82" s="110"/>
      <c r="BG82" s="110"/>
      <c r="BH82" s="110"/>
      <c r="BI82" s="110"/>
      <c r="BJ82" s="110"/>
      <c r="BK82" s="110"/>
      <c r="BL82" s="110"/>
    </row>
    <row r="83" spans="1:64" ht="32.450000000000003" customHeight="1" x14ac:dyDescent="0.2">
      <c r="A83" s="83">
        <v>10</v>
      </c>
      <c r="B83" s="83"/>
      <c r="C83" s="83"/>
      <c r="D83" s="83"/>
      <c r="E83" s="83"/>
      <c r="F83" s="83"/>
      <c r="G83" s="107" t="s">
        <v>120</v>
      </c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9"/>
      <c r="Z83" s="106" t="s">
        <v>106</v>
      </c>
      <c r="AA83" s="106"/>
      <c r="AB83" s="106"/>
      <c r="AC83" s="106"/>
      <c r="AD83" s="106"/>
      <c r="AE83" s="127" t="s">
        <v>83</v>
      </c>
      <c r="AF83" s="128"/>
      <c r="AG83" s="128"/>
      <c r="AH83" s="128"/>
      <c r="AI83" s="128"/>
      <c r="AJ83" s="128"/>
      <c r="AK83" s="128"/>
      <c r="AL83" s="128"/>
      <c r="AM83" s="128"/>
      <c r="AN83" s="129"/>
      <c r="AO83" s="110">
        <f>40789410/12/271.4</f>
        <v>12524.382829771555</v>
      </c>
      <c r="AP83" s="110"/>
      <c r="AQ83" s="110"/>
      <c r="AR83" s="110"/>
      <c r="AS83" s="110"/>
      <c r="AT83" s="110"/>
      <c r="AU83" s="110"/>
      <c r="AV83" s="110"/>
      <c r="AW83" s="110">
        <v>13305</v>
      </c>
      <c r="AX83" s="110"/>
      <c r="AY83" s="110"/>
      <c r="AZ83" s="110"/>
      <c r="BA83" s="110"/>
      <c r="BB83" s="110"/>
      <c r="BC83" s="110"/>
      <c r="BD83" s="110"/>
      <c r="BE83" s="110">
        <f>(AO83+AW83)/2</f>
        <v>12914.691414885778</v>
      </c>
      <c r="BF83" s="110"/>
      <c r="BG83" s="110"/>
      <c r="BH83" s="110"/>
      <c r="BI83" s="110"/>
      <c r="BJ83" s="110"/>
      <c r="BK83" s="110"/>
      <c r="BL83" s="110"/>
    </row>
    <row r="84" spans="1:64" ht="42" customHeight="1" x14ac:dyDescent="0.2">
      <c r="A84" s="83">
        <v>11</v>
      </c>
      <c r="B84" s="83"/>
      <c r="C84" s="83"/>
      <c r="D84" s="83"/>
      <c r="E84" s="83"/>
      <c r="F84" s="83"/>
      <c r="G84" s="107" t="s">
        <v>99</v>
      </c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9"/>
      <c r="Z84" s="106" t="s">
        <v>106</v>
      </c>
      <c r="AA84" s="106"/>
      <c r="AB84" s="106"/>
      <c r="AC84" s="106"/>
      <c r="AD84" s="106"/>
      <c r="AE84" s="127" t="s">
        <v>83</v>
      </c>
      <c r="AF84" s="128"/>
      <c r="AG84" s="128"/>
      <c r="AH84" s="128"/>
      <c r="AI84" s="128"/>
      <c r="AJ84" s="128"/>
      <c r="AK84" s="128"/>
      <c r="AL84" s="128"/>
      <c r="AM84" s="128"/>
      <c r="AN84" s="129"/>
      <c r="AO84" s="110">
        <f>AO76/AO80</f>
        <v>208.16091954022988</v>
      </c>
      <c r="AP84" s="110"/>
      <c r="AQ84" s="110"/>
      <c r="AR84" s="110"/>
      <c r="AS84" s="110"/>
      <c r="AT84" s="110"/>
      <c r="AU84" s="110"/>
      <c r="AV84" s="110"/>
      <c r="AW84" s="110">
        <f t="shared" ref="AW84" si="2">AW76/AW80</f>
        <v>9473.9310344827591</v>
      </c>
      <c r="AX84" s="110"/>
      <c r="AY84" s="110"/>
      <c r="AZ84" s="110"/>
      <c r="BA84" s="110"/>
      <c r="BB84" s="110"/>
      <c r="BC84" s="110"/>
      <c r="BD84" s="110"/>
      <c r="BE84" s="110">
        <f t="shared" ref="BE84" si="3">BE76/BE80</f>
        <v>539.08128078817731</v>
      </c>
      <c r="BF84" s="110"/>
      <c r="BG84" s="110"/>
      <c r="BH84" s="110"/>
      <c r="BI84" s="110"/>
      <c r="BJ84" s="110"/>
      <c r="BK84" s="110"/>
      <c r="BL84" s="110"/>
    </row>
    <row r="85" spans="1:64" s="4" customFormat="1" ht="18.95" customHeight="1" x14ac:dyDescent="0.2">
      <c r="A85" s="120">
        <v>0</v>
      </c>
      <c r="B85" s="120"/>
      <c r="C85" s="120"/>
      <c r="D85" s="120"/>
      <c r="E85" s="120"/>
      <c r="F85" s="120"/>
      <c r="G85" s="131" t="s">
        <v>72</v>
      </c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132"/>
      <c r="Z85" s="124"/>
      <c r="AA85" s="124"/>
      <c r="AB85" s="124"/>
      <c r="AC85" s="124"/>
      <c r="AD85" s="124"/>
      <c r="AE85" s="141"/>
      <c r="AF85" s="142"/>
      <c r="AG85" s="142"/>
      <c r="AH85" s="142"/>
      <c r="AI85" s="142"/>
      <c r="AJ85" s="142"/>
      <c r="AK85" s="142"/>
      <c r="AL85" s="142"/>
      <c r="AM85" s="142"/>
      <c r="AN85" s="143"/>
      <c r="AO85" s="144"/>
      <c r="AP85" s="144"/>
      <c r="AQ85" s="144"/>
      <c r="AR85" s="144"/>
      <c r="AS85" s="144"/>
      <c r="AT85" s="144"/>
      <c r="AU85" s="144"/>
      <c r="AV85" s="144"/>
      <c r="AW85" s="144"/>
      <c r="AX85" s="144"/>
      <c r="AY85" s="144"/>
      <c r="AZ85" s="144"/>
      <c r="BA85" s="144"/>
      <c r="BB85" s="144"/>
      <c r="BC85" s="144"/>
      <c r="BD85" s="144"/>
      <c r="BE85" s="144"/>
      <c r="BF85" s="144"/>
      <c r="BG85" s="144"/>
      <c r="BH85" s="144"/>
      <c r="BI85" s="144"/>
      <c r="BJ85" s="144"/>
      <c r="BK85" s="144"/>
      <c r="BL85" s="144"/>
    </row>
    <row r="86" spans="1:64" ht="44.1" customHeight="1" x14ac:dyDescent="0.2">
      <c r="A86" s="83">
        <v>12</v>
      </c>
      <c r="B86" s="83"/>
      <c r="C86" s="83"/>
      <c r="D86" s="83"/>
      <c r="E86" s="83"/>
      <c r="F86" s="83"/>
      <c r="G86" s="107" t="s">
        <v>100</v>
      </c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9"/>
      <c r="Z86" s="106" t="s">
        <v>73</v>
      </c>
      <c r="AA86" s="106"/>
      <c r="AB86" s="106"/>
      <c r="AC86" s="106"/>
      <c r="AD86" s="106"/>
      <c r="AE86" s="127" t="s">
        <v>83</v>
      </c>
      <c r="AF86" s="128"/>
      <c r="AG86" s="128"/>
      <c r="AH86" s="128"/>
      <c r="AI86" s="128"/>
      <c r="AJ86" s="128"/>
      <c r="AK86" s="128"/>
      <c r="AL86" s="128"/>
      <c r="AM86" s="128"/>
      <c r="AN86" s="129"/>
      <c r="AO86" s="110">
        <v>105</v>
      </c>
      <c r="AP86" s="110"/>
      <c r="AQ86" s="110"/>
      <c r="AR86" s="110"/>
      <c r="AS86" s="110"/>
      <c r="AT86" s="110"/>
      <c r="AU86" s="110"/>
      <c r="AV86" s="110"/>
      <c r="AW86" s="110">
        <v>0</v>
      </c>
      <c r="AX86" s="110"/>
      <c r="AY86" s="110"/>
      <c r="AZ86" s="110"/>
      <c r="BA86" s="110"/>
      <c r="BB86" s="110"/>
      <c r="BC86" s="110"/>
      <c r="BD86" s="110"/>
      <c r="BE86" s="110">
        <f>AO86</f>
        <v>105</v>
      </c>
      <c r="BF86" s="110"/>
      <c r="BG86" s="110"/>
      <c r="BH86" s="110"/>
      <c r="BI86" s="110"/>
      <c r="BJ86" s="110"/>
      <c r="BK86" s="110"/>
      <c r="BL86" s="110"/>
    </row>
    <row r="87" spans="1:64" ht="45.95" customHeight="1" x14ac:dyDescent="0.2">
      <c r="A87" s="83">
        <v>13</v>
      </c>
      <c r="B87" s="83"/>
      <c r="C87" s="83"/>
      <c r="D87" s="83"/>
      <c r="E87" s="83"/>
      <c r="F87" s="83"/>
      <c r="G87" s="107" t="s">
        <v>101</v>
      </c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9"/>
      <c r="Z87" s="106" t="s">
        <v>73</v>
      </c>
      <c r="AA87" s="106"/>
      <c r="AB87" s="106"/>
      <c r="AC87" s="106"/>
      <c r="AD87" s="106"/>
      <c r="AE87" s="127" t="s">
        <v>83</v>
      </c>
      <c r="AF87" s="128"/>
      <c r="AG87" s="128"/>
      <c r="AH87" s="128"/>
      <c r="AI87" s="128"/>
      <c r="AJ87" s="128"/>
      <c r="AK87" s="128"/>
      <c r="AL87" s="128"/>
      <c r="AM87" s="128"/>
      <c r="AN87" s="129"/>
      <c r="AO87" s="110">
        <v>102</v>
      </c>
      <c r="AP87" s="110"/>
      <c r="AQ87" s="110"/>
      <c r="AR87" s="110"/>
      <c r="AS87" s="110"/>
      <c r="AT87" s="110"/>
      <c r="AU87" s="110"/>
      <c r="AV87" s="110"/>
      <c r="AW87" s="110">
        <v>0</v>
      </c>
      <c r="AX87" s="110"/>
      <c r="AY87" s="110"/>
      <c r="AZ87" s="110"/>
      <c r="BA87" s="110"/>
      <c r="BB87" s="110"/>
      <c r="BC87" s="110"/>
      <c r="BD87" s="110"/>
      <c r="BE87" s="110">
        <f>AO87</f>
        <v>102</v>
      </c>
      <c r="BF87" s="110"/>
      <c r="BG87" s="110"/>
      <c r="BH87" s="110"/>
      <c r="BI87" s="110"/>
      <c r="BJ87" s="110"/>
      <c r="BK87" s="110"/>
      <c r="BL87" s="110"/>
    </row>
    <row r="88" spans="1:64" ht="35.1" customHeight="1" x14ac:dyDescent="0.2">
      <c r="A88" s="83">
        <v>14</v>
      </c>
      <c r="B88" s="83"/>
      <c r="C88" s="83"/>
      <c r="D88" s="83"/>
      <c r="E88" s="83"/>
      <c r="F88" s="83"/>
      <c r="G88" s="107" t="s">
        <v>84</v>
      </c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9"/>
      <c r="Z88" s="106" t="s">
        <v>73</v>
      </c>
      <c r="AA88" s="106"/>
      <c r="AB88" s="106"/>
      <c r="AC88" s="106"/>
      <c r="AD88" s="106"/>
      <c r="AE88" s="127" t="s">
        <v>83</v>
      </c>
      <c r="AF88" s="128"/>
      <c r="AG88" s="128"/>
      <c r="AH88" s="128"/>
      <c r="AI88" s="128"/>
      <c r="AJ88" s="128"/>
      <c r="AK88" s="128"/>
      <c r="AL88" s="128"/>
      <c r="AM88" s="128"/>
      <c r="AN88" s="129"/>
      <c r="AO88" s="110">
        <v>0</v>
      </c>
      <c r="AP88" s="110"/>
      <c r="AQ88" s="110"/>
      <c r="AR88" s="110"/>
      <c r="AS88" s="110"/>
      <c r="AT88" s="110"/>
      <c r="AU88" s="110"/>
      <c r="AV88" s="110"/>
      <c r="AW88" s="110">
        <v>112</v>
      </c>
      <c r="AX88" s="110"/>
      <c r="AY88" s="110"/>
      <c r="AZ88" s="110"/>
      <c r="BA88" s="110"/>
      <c r="BB88" s="110"/>
      <c r="BC88" s="110"/>
      <c r="BD88" s="110"/>
      <c r="BE88" s="110">
        <f>AW88</f>
        <v>112</v>
      </c>
      <c r="BF88" s="110"/>
      <c r="BG88" s="110"/>
      <c r="BH88" s="110"/>
      <c r="BI88" s="110"/>
      <c r="BJ88" s="110"/>
      <c r="BK88" s="110"/>
      <c r="BL88" s="110"/>
    </row>
    <row r="89" spans="1:64" ht="33" customHeight="1" x14ac:dyDescent="0.2">
      <c r="A89" s="83">
        <v>15</v>
      </c>
      <c r="B89" s="83"/>
      <c r="C89" s="83"/>
      <c r="D89" s="83"/>
      <c r="E89" s="83"/>
      <c r="F89" s="83"/>
      <c r="G89" s="107" t="s">
        <v>85</v>
      </c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9"/>
      <c r="Z89" s="106" t="s">
        <v>73</v>
      </c>
      <c r="AA89" s="106"/>
      <c r="AB89" s="106"/>
      <c r="AC89" s="106"/>
      <c r="AD89" s="106"/>
      <c r="AE89" s="127" t="s">
        <v>83</v>
      </c>
      <c r="AF89" s="128"/>
      <c r="AG89" s="128"/>
      <c r="AH89" s="128"/>
      <c r="AI89" s="128"/>
      <c r="AJ89" s="128"/>
      <c r="AK89" s="128"/>
      <c r="AL89" s="128"/>
      <c r="AM89" s="128"/>
      <c r="AN89" s="129"/>
      <c r="AO89" s="110">
        <f>52987750/57087290%</f>
        <v>92.818821842830516</v>
      </c>
      <c r="AP89" s="110"/>
      <c r="AQ89" s="110"/>
      <c r="AR89" s="110"/>
      <c r="AS89" s="110"/>
      <c r="AT89" s="110"/>
      <c r="AU89" s="110"/>
      <c r="AV89" s="110"/>
      <c r="AW89" s="110">
        <f>1311049/(1766719+6259744)%</f>
        <v>16.334081400487364</v>
      </c>
      <c r="AX89" s="110"/>
      <c r="AY89" s="110"/>
      <c r="AZ89" s="110"/>
      <c r="BA89" s="110"/>
      <c r="BB89" s="110"/>
      <c r="BC89" s="110"/>
      <c r="BD89" s="110"/>
      <c r="BE89" s="110">
        <f>(52981750+1311049)/(57087290+1766719+6259744)%</f>
        <v>83.381461670624333</v>
      </c>
      <c r="BF89" s="110"/>
      <c r="BG89" s="110"/>
      <c r="BH89" s="110"/>
      <c r="BI89" s="110"/>
      <c r="BJ89" s="110"/>
      <c r="BK89" s="110"/>
      <c r="BL89" s="110"/>
    </row>
    <row r="90" spans="1:64" x14ac:dyDescent="0.2"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</row>
    <row r="92" spans="1:64" ht="16.5" customHeight="1" x14ac:dyDescent="0.2">
      <c r="A92" s="115" t="s">
        <v>77</v>
      </c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38"/>
      <c r="X92" s="38"/>
      <c r="Y92" s="38"/>
      <c r="Z92" s="38"/>
      <c r="AA92" s="38"/>
      <c r="AB92" s="38"/>
      <c r="AC92" s="39"/>
      <c r="AD92" s="39"/>
      <c r="AE92" s="39"/>
      <c r="AF92" s="39"/>
      <c r="AG92" s="39"/>
      <c r="AH92" s="38"/>
      <c r="AI92" s="38"/>
      <c r="AJ92" s="38"/>
      <c r="AK92" s="38"/>
      <c r="AL92" s="38"/>
      <c r="AM92" s="38"/>
      <c r="AN92" s="5"/>
      <c r="AO92" s="55" t="s">
        <v>107</v>
      </c>
      <c r="AP92" s="55"/>
      <c r="AQ92" s="55"/>
      <c r="AR92" s="55"/>
      <c r="AS92" s="55"/>
      <c r="AT92" s="55"/>
      <c r="AU92" s="55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</row>
    <row r="93" spans="1:64" x14ac:dyDescent="0.2">
      <c r="W93" s="117" t="s">
        <v>5</v>
      </c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  <c r="AJ93" s="117"/>
      <c r="AK93" s="117"/>
      <c r="AL93" s="117"/>
      <c r="AM93" s="117"/>
      <c r="AO93" s="118" t="s">
        <v>52</v>
      </c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</row>
    <row r="94" spans="1:64" ht="15.75" customHeight="1" x14ac:dyDescent="0.2">
      <c r="A94" s="119" t="s">
        <v>3</v>
      </c>
      <c r="B94" s="119"/>
      <c r="C94" s="119"/>
      <c r="D94" s="119"/>
      <c r="E94" s="119"/>
      <c r="F94" s="119"/>
    </row>
    <row r="95" spans="1:64" ht="13.35" customHeight="1" x14ac:dyDescent="0.2">
      <c r="A95" s="113" t="s">
        <v>108</v>
      </c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</row>
    <row r="96" spans="1:64" x14ac:dyDescent="0.2">
      <c r="A96" s="114" t="s">
        <v>47</v>
      </c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4"/>
      <c r="AI96" s="114"/>
      <c r="AJ96" s="114"/>
      <c r="AK96" s="114"/>
      <c r="AL96" s="114"/>
      <c r="AM96" s="114"/>
      <c r="AN96" s="114"/>
      <c r="AO96" s="114"/>
      <c r="AP96" s="114"/>
      <c r="AQ96" s="114"/>
      <c r="AR96" s="114"/>
      <c r="AS96" s="114"/>
    </row>
    <row r="97" spans="1:59" ht="6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</row>
    <row r="98" spans="1:59" ht="15.6" customHeight="1" x14ac:dyDescent="0.2">
      <c r="A98" s="115" t="s">
        <v>109</v>
      </c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38"/>
      <c r="X98" s="38"/>
      <c r="Y98" s="38"/>
      <c r="Z98" s="38"/>
      <c r="AA98" s="38"/>
      <c r="AB98" s="38"/>
      <c r="AC98" s="39"/>
      <c r="AD98" s="39"/>
      <c r="AE98" s="39"/>
      <c r="AF98" s="39"/>
      <c r="AG98" s="39"/>
      <c r="AH98" s="38"/>
      <c r="AI98" s="38"/>
      <c r="AJ98" s="38"/>
      <c r="AK98" s="38"/>
      <c r="AL98" s="38"/>
      <c r="AM98" s="38"/>
      <c r="AN98" s="5"/>
      <c r="AO98" s="56" t="s">
        <v>110</v>
      </c>
      <c r="AP98" s="56"/>
      <c r="AQ98" s="56"/>
      <c r="AR98" s="56"/>
      <c r="AS98" s="56"/>
      <c r="AT98" s="56"/>
      <c r="AU98" s="56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</row>
    <row r="99" spans="1:59" ht="9.6" customHeight="1" x14ac:dyDescent="0.2">
      <c r="W99" s="117" t="s">
        <v>5</v>
      </c>
      <c r="X99" s="117"/>
      <c r="Y99" s="117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117"/>
      <c r="AK99" s="117"/>
      <c r="AL99" s="117"/>
      <c r="AM99" s="117"/>
      <c r="AO99" s="118" t="s">
        <v>52</v>
      </c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</row>
    <row r="100" spans="1:59" x14ac:dyDescent="0.2">
      <c r="A100" s="57" t="s">
        <v>130</v>
      </c>
      <c r="B100" s="57"/>
      <c r="C100" s="57"/>
      <c r="D100" s="57"/>
      <c r="E100" s="57"/>
      <c r="F100" s="57"/>
      <c r="G100" s="42"/>
      <c r="H100" s="42"/>
    </row>
    <row r="101" spans="1:59" x14ac:dyDescent="0.2">
      <c r="A101" s="118" t="s">
        <v>45</v>
      </c>
      <c r="B101" s="118"/>
      <c r="C101" s="118"/>
      <c r="D101" s="118"/>
      <c r="E101" s="118"/>
      <c r="F101" s="118"/>
      <c r="G101" s="118"/>
      <c r="H101" s="118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1:59" x14ac:dyDescent="0.2">
      <c r="A102" s="43" t="s">
        <v>46</v>
      </c>
    </row>
  </sheetData>
  <mergeCells count="311"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62:C62"/>
    <mergeCell ref="D62:AA62"/>
    <mergeCell ref="AB62:AI62"/>
    <mergeCell ref="AJ62:AQ62"/>
    <mergeCell ref="AR62:AY62"/>
    <mergeCell ref="A63:C63"/>
    <mergeCell ref="D63:AA63"/>
    <mergeCell ref="AB63:AI63"/>
    <mergeCell ref="AJ63:AQ63"/>
    <mergeCell ref="AR63:AY63"/>
    <mergeCell ref="D54:AB54"/>
    <mergeCell ref="AC54:AJ54"/>
    <mergeCell ref="AK54:AR54"/>
    <mergeCell ref="AS54:AZ54"/>
    <mergeCell ref="A56:C56"/>
    <mergeCell ref="D56:AB56"/>
    <mergeCell ref="AC56:AJ56"/>
    <mergeCell ref="AK56:AR56"/>
    <mergeCell ref="AS56:AZ56"/>
    <mergeCell ref="A55:C55"/>
    <mergeCell ref="D55:AB55"/>
    <mergeCell ref="AC55:AJ55"/>
    <mergeCell ref="AK55:AR55"/>
    <mergeCell ref="AS55:AZ55"/>
    <mergeCell ref="AC53:AJ53"/>
    <mergeCell ref="AK53:AR53"/>
    <mergeCell ref="AS53:AZ53"/>
    <mergeCell ref="A101:H101"/>
    <mergeCell ref="W99:AM99"/>
    <mergeCell ref="AO99:BG99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65:C65"/>
    <mergeCell ref="D65:AA65"/>
    <mergeCell ref="AB65:AI65"/>
    <mergeCell ref="AJ65:AQ65"/>
    <mergeCell ref="A54:C54"/>
    <mergeCell ref="A95:AS95"/>
    <mergeCell ref="A96:AS96"/>
    <mergeCell ref="A98:V98"/>
    <mergeCell ref="A92:V92"/>
    <mergeCell ref="W93:AM93"/>
    <mergeCell ref="AO93:BG93"/>
    <mergeCell ref="A94:F94"/>
    <mergeCell ref="BE70:BL70"/>
    <mergeCell ref="A71:F71"/>
    <mergeCell ref="G71:Y71"/>
    <mergeCell ref="Z71:AD71"/>
    <mergeCell ref="AE71:AN71"/>
    <mergeCell ref="AO71:AV71"/>
    <mergeCell ref="AW71:BD7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64:C64"/>
    <mergeCell ref="D64:AA64"/>
    <mergeCell ref="AB64:AI64"/>
    <mergeCell ref="AJ64:AQ64"/>
    <mergeCell ref="AR64:AY64"/>
    <mergeCell ref="A67:BL67"/>
    <mergeCell ref="AR65:AY65"/>
    <mergeCell ref="A59:AY59"/>
    <mergeCell ref="A60:C61"/>
    <mergeCell ref="D60:AA61"/>
    <mergeCell ref="AB60:AI61"/>
    <mergeCell ref="AJ60:AQ61"/>
    <mergeCell ref="AR60:AY61"/>
    <mergeCell ref="A50:C50"/>
    <mergeCell ref="D50:AB50"/>
    <mergeCell ref="AC50:AJ50"/>
    <mergeCell ref="AK50:AR50"/>
    <mergeCell ref="AS50:AZ50"/>
    <mergeCell ref="A58:BL58"/>
    <mergeCell ref="AS51:AZ51"/>
    <mergeCell ref="A52:C52"/>
    <mergeCell ref="D52:AB52"/>
    <mergeCell ref="AC52:AJ52"/>
    <mergeCell ref="A51:C51"/>
    <mergeCell ref="D51:AB51"/>
    <mergeCell ref="AC51:AJ51"/>
    <mergeCell ref="AK51:AR51"/>
    <mergeCell ref="AK52:AR52"/>
    <mergeCell ref="AS52:AZ52"/>
    <mergeCell ref="A53:C53"/>
    <mergeCell ref="D53:AB53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2:F42"/>
    <mergeCell ref="G42:BL42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O1:BL1"/>
    <mergeCell ref="AO2:BL2"/>
    <mergeCell ref="AO3:BL3"/>
    <mergeCell ref="AO4:BL4"/>
    <mergeCell ref="AO5:BL5"/>
    <mergeCell ref="AO6:BF6"/>
    <mergeCell ref="AO92:AU92"/>
    <mergeCell ref="AO98:AU98"/>
    <mergeCell ref="A100:F100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</mergeCells>
  <conditionalFormatting sqref="G71:L71">
    <cfRule type="cellIs" dxfId="43" priority="45" stopIfTrue="1" operator="equal">
      <formula>$G70</formula>
    </cfRule>
  </conditionalFormatting>
  <conditionalFormatting sqref="D50">
    <cfRule type="cellIs" dxfId="42" priority="46" stopIfTrue="1" operator="equal">
      <formula>$D49</formula>
    </cfRule>
  </conditionalFormatting>
  <conditionalFormatting sqref="A71:F71">
    <cfRule type="cellIs" dxfId="41" priority="47" stopIfTrue="1" operator="equal">
      <formula>0</formula>
    </cfRule>
  </conditionalFormatting>
  <conditionalFormatting sqref="D51">
    <cfRule type="cellIs" dxfId="40" priority="44" stopIfTrue="1" operator="equal">
      <formula>$D50</formula>
    </cfRule>
  </conditionalFormatting>
  <conditionalFormatting sqref="D52">
    <cfRule type="cellIs" dxfId="39" priority="43" stopIfTrue="1" operator="equal">
      <formula>$D51</formula>
    </cfRule>
  </conditionalFormatting>
  <conditionalFormatting sqref="D53">
    <cfRule type="cellIs" dxfId="38" priority="42" stopIfTrue="1" operator="equal">
      <formula>$D52</formula>
    </cfRule>
  </conditionalFormatting>
  <conditionalFormatting sqref="D54:D55">
    <cfRule type="cellIs" dxfId="37" priority="41" stopIfTrue="1" operator="equal">
      <formula>$D53</formula>
    </cfRule>
  </conditionalFormatting>
  <conditionalFormatting sqref="D56">
    <cfRule type="cellIs" dxfId="36" priority="40" stopIfTrue="1" operator="equal">
      <formula>$D54</formula>
    </cfRule>
  </conditionalFormatting>
  <conditionalFormatting sqref="G72">
    <cfRule type="cellIs" dxfId="35" priority="37" stopIfTrue="1" operator="equal">
      <formula>$G71</formula>
    </cfRule>
  </conditionalFormatting>
  <conditionalFormatting sqref="A72:F72">
    <cfRule type="cellIs" dxfId="34" priority="38" stopIfTrue="1" operator="equal">
      <formula>0</formula>
    </cfRule>
  </conditionalFormatting>
  <conditionalFormatting sqref="G73">
    <cfRule type="cellIs" dxfId="33" priority="35" stopIfTrue="1" operator="equal">
      <formula>$G72</formula>
    </cfRule>
  </conditionalFormatting>
  <conditionalFormatting sqref="A73:F73">
    <cfRule type="cellIs" dxfId="32" priority="36" stopIfTrue="1" operator="equal">
      <formula>0</formula>
    </cfRule>
  </conditionalFormatting>
  <conditionalFormatting sqref="G74">
    <cfRule type="cellIs" dxfId="31" priority="33" stopIfTrue="1" operator="equal">
      <formula>$G73</formula>
    </cfRule>
  </conditionalFormatting>
  <conditionalFormatting sqref="A74:F74">
    <cfRule type="cellIs" dxfId="30" priority="34" stopIfTrue="1" operator="equal">
      <formula>0</formula>
    </cfRule>
  </conditionalFormatting>
  <conditionalFormatting sqref="G75">
    <cfRule type="cellIs" dxfId="29" priority="31" stopIfTrue="1" operator="equal">
      <formula>$G74</formula>
    </cfRule>
  </conditionalFormatting>
  <conditionalFormatting sqref="A75:F75">
    <cfRule type="cellIs" dxfId="28" priority="32" stopIfTrue="1" operator="equal">
      <formula>0</formula>
    </cfRule>
  </conditionalFormatting>
  <conditionalFormatting sqref="G76">
    <cfRule type="cellIs" dxfId="27" priority="29" stopIfTrue="1" operator="equal">
      <formula>$G75</formula>
    </cfRule>
  </conditionalFormatting>
  <conditionalFormatting sqref="A76:F76">
    <cfRule type="cellIs" dxfId="26" priority="30" stopIfTrue="1" operator="equal">
      <formula>0</formula>
    </cfRule>
  </conditionalFormatting>
  <conditionalFormatting sqref="G77">
    <cfRule type="cellIs" dxfId="25" priority="27" stopIfTrue="1" operator="equal">
      <formula>$G76</formula>
    </cfRule>
  </conditionalFormatting>
  <conditionalFormatting sqref="A77:F77">
    <cfRule type="cellIs" dxfId="24" priority="28" stopIfTrue="1" operator="equal">
      <formula>0</formula>
    </cfRule>
  </conditionalFormatting>
  <conditionalFormatting sqref="G78">
    <cfRule type="cellIs" dxfId="23" priority="25" stopIfTrue="1" operator="equal">
      <formula>$G77</formula>
    </cfRule>
  </conditionalFormatting>
  <conditionalFormatting sqref="A78:F78">
    <cfRule type="cellIs" dxfId="22" priority="26" stopIfTrue="1" operator="equal">
      <formula>0</formula>
    </cfRule>
  </conditionalFormatting>
  <conditionalFormatting sqref="G79">
    <cfRule type="cellIs" dxfId="21" priority="23" stopIfTrue="1" operator="equal">
      <formula>$G78</formula>
    </cfRule>
  </conditionalFormatting>
  <conditionalFormatting sqref="A79:F79">
    <cfRule type="cellIs" dxfId="20" priority="24" stopIfTrue="1" operator="equal">
      <formula>0</formula>
    </cfRule>
  </conditionalFormatting>
  <conditionalFormatting sqref="G80">
    <cfRule type="cellIs" dxfId="19" priority="21" stopIfTrue="1" operator="equal">
      <formula>$G79</formula>
    </cfRule>
  </conditionalFormatting>
  <conditionalFormatting sqref="A80:F80">
    <cfRule type="cellIs" dxfId="18" priority="22" stopIfTrue="1" operator="equal">
      <formula>0</formula>
    </cfRule>
  </conditionalFormatting>
  <conditionalFormatting sqref="G81">
    <cfRule type="cellIs" dxfId="17" priority="19" stopIfTrue="1" operator="equal">
      <formula>$G80</formula>
    </cfRule>
  </conditionalFormatting>
  <conditionalFormatting sqref="A81:F81">
    <cfRule type="cellIs" dxfId="16" priority="20" stopIfTrue="1" operator="equal">
      <formula>0</formula>
    </cfRule>
  </conditionalFormatting>
  <conditionalFormatting sqref="G82">
    <cfRule type="cellIs" dxfId="15" priority="17" stopIfTrue="1" operator="equal">
      <formula>$G81</formula>
    </cfRule>
  </conditionalFormatting>
  <conditionalFormatting sqref="A82:F82">
    <cfRule type="cellIs" dxfId="14" priority="18" stopIfTrue="1" operator="equal">
      <formula>0</formula>
    </cfRule>
  </conditionalFormatting>
  <conditionalFormatting sqref="G83">
    <cfRule type="cellIs" dxfId="13" priority="15" stopIfTrue="1" operator="equal">
      <formula>$G82</formula>
    </cfRule>
  </conditionalFormatting>
  <conditionalFormatting sqref="A83:F83">
    <cfRule type="cellIs" dxfId="12" priority="16" stopIfTrue="1" operator="equal">
      <formula>0</formula>
    </cfRule>
  </conditionalFormatting>
  <conditionalFormatting sqref="G84">
    <cfRule type="cellIs" dxfId="11" priority="13" stopIfTrue="1" operator="equal">
      <formula>$G83</formula>
    </cfRule>
  </conditionalFormatting>
  <conditionalFormatting sqref="A84:F84">
    <cfRule type="cellIs" dxfId="10" priority="14" stopIfTrue="1" operator="equal">
      <formula>0</formula>
    </cfRule>
  </conditionalFormatting>
  <conditionalFormatting sqref="G85">
    <cfRule type="cellIs" dxfId="9" priority="11" stopIfTrue="1" operator="equal">
      <formula>$G84</formula>
    </cfRule>
  </conditionalFormatting>
  <conditionalFormatting sqref="A85:F85">
    <cfRule type="cellIs" dxfId="8" priority="12" stopIfTrue="1" operator="equal">
      <formula>0</formula>
    </cfRule>
  </conditionalFormatting>
  <conditionalFormatting sqref="G86">
    <cfRule type="cellIs" dxfId="7" priority="9" stopIfTrue="1" operator="equal">
      <formula>$G85</formula>
    </cfRule>
  </conditionalFormatting>
  <conditionalFormatting sqref="A86:F86">
    <cfRule type="cellIs" dxfId="6" priority="10" stopIfTrue="1" operator="equal">
      <formula>0</formula>
    </cfRule>
  </conditionalFormatting>
  <conditionalFormatting sqref="G87">
    <cfRule type="cellIs" dxfId="5" priority="7" stopIfTrue="1" operator="equal">
      <formula>$G86</formula>
    </cfRule>
  </conditionalFormatting>
  <conditionalFormatting sqref="A87:F87">
    <cfRule type="cellIs" dxfId="4" priority="8" stopIfTrue="1" operator="equal">
      <formula>0</formula>
    </cfRule>
  </conditionalFormatting>
  <conditionalFormatting sqref="G88">
    <cfRule type="cellIs" dxfId="3" priority="5" stopIfTrue="1" operator="equal">
      <formula>$G87</formula>
    </cfRule>
  </conditionalFormatting>
  <conditionalFormatting sqref="A88:F88">
    <cfRule type="cellIs" dxfId="2" priority="6" stopIfTrue="1" operator="equal">
      <formula>0</formula>
    </cfRule>
  </conditionalFormatting>
  <conditionalFormatting sqref="G89">
    <cfRule type="cellIs" dxfId="1" priority="3" stopIfTrue="1" operator="equal">
      <formula>$G88</formula>
    </cfRule>
  </conditionalFormatting>
  <conditionalFormatting sqref="A89:F8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КПК1115031</vt:lpstr>
      <vt:lpstr>КПК1115031!Область_друку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Гранаторович Тетяна Вікторівна</cp:lastModifiedBy>
  <cp:lastPrinted>2022-01-04T07:36:33Z</cp:lastPrinted>
  <dcterms:created xsi:type="dcterms:W3CDTF">2016-08-15T09:54:21Z</dcterms:created>
  <dcterms:modified xsi:type="dcterms:W3CDTF">2022-02-15T14:06:15Z</dcterms:modified>
</cp:coreProperties>
</file>