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1217310" sheetId="1" r:id="rId1"/>
  </sheets>
  <definedNames>
    <definedName name="_xlnm.Print_Area" localSheetId="0">'КПК1217310'!$A$1:$BM$127</definedName>
  </definedNames>
  <calcPr fullCalcOnLoad="1"/>
</workbook>
</file>

<file path=xl/sharedStrings.xml><?xml version="1.0" encoding="utf-8"?>
<sst xmlns="http://schemas.openxmlformats.org/spreadsheetml/2006/main" count="221" uniqueCount="118">
  <si>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</si>
  <si>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</si>
  <si>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</si>
  <si>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</si>
  <si>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</si>
  <si>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</si>
  <si>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</si>
  <si>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</si>
  <si>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</si>
  <si>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</si>
  <si>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</si>
  <si>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</si>
  <si>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</si>
  <si>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</si>
  <si>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</si>
  <si>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</si>
  <si>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</si>
  <si>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</si>
  <si>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</si>
  <si>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</si>
  <si>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</si>
  <si>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</si>
  <si>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</si>
  <si>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</si>
  <si>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</si>
  <si>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</si>
  <si>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</si>
  <si>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</si>
  <si>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</si>
  <si>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</si>
  <si>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</si>
  <si>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</si>
  <si>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</si>
  <si>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</si>
  <si>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</si>
  <si>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</si>
  <si>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</si>
  <si>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</si>
  <si>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</si>
  <si>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</si>
  <si>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</si>
  <si>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</si>
  <si>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</si>
  <si>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</si>
  <si>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</si>
  <si>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</si>
  <si>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</si>
  <si>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</si>
  <si>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</si>
  <si>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</si>
  <si>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власних повноважень міських рад в галузі будівництва, реконструкції об'єктів комунального господарства, шляхів місцевого значення</t>
  </si>
  <si>
    <t>Забезпечення будівництва об’єктів</t>
  </si>
  <si>
    <t>Забезпечення реконструкції об’єктів</t>
  </si>
  <si>
    <t>УСЬОГО</t>
  </si>
  <si>
    <t>затрат</t>
  </si>
  <si>
    <t>грн.</t>
  </si>
  <si>
    <t>будівництво парку "Молодіжний" на вул. С. Бандери в м. Хмельницькому  (розробка ПКД)</t>
  </si>
  <si>
    <t>продукту</t>
  </si>
  <si>
    <t>од.</t>
  </si>
  <si>
    <t>кількість об`єктів, які планується реконструювати</t>
  </si>
  <si>
    <t>ефективності</t>
  </si>
  <si>
    <t>якості</t>
  </si>
  <si>
    <t>відс.</t>
  </si>
  <si>
    <t>Забезпечення розвитку інфрастуктури території</t>
  </si>
  <si>
    <t>Фінансове управління Хмельницької міської ради</t>
  </si>
  <si>
    <t>Начальник фінансового управління</t>
  </si>
  <si>
    <t>03356163</t>
  </si>
  <si>
    <t>22564000000</t>
  </si>
  <si>
    <t>7310</t>
  </si>
  <si>
    <t>0443</t>
  </si>
  <si>
    <t>Будівництво об`єктів житлово-комунального господарства</t>
  </si>
  <si>
    <t>рішення сесії міської ради</t>
  </si>
  <si>
    <t>обсяг видатків</t>
  </si>
  <si>
    <t>титульний список</t>
  </si>
  <si>
    <t>Управління комунальної інфраструктури Хмельницької міської ради</t>
  </si>
  <si>
    <t>розрахунково</t>
  </si>
  <si>
    <t>Завдання 1. Забезпечення будівництва об’єктів</t>
  </si>
  <si>
    <t>Завдання 2. Забезпечення реконструкції об’єктів</t>
  </si>
  <si>
    <t>гривень</t>
  </si>
  <si>
    <t>С. ЯМЧУК</t>
  </si>
  <si>
    <t xml:space="preserve">витрати на реконструкцію парку-пам`ятки садово-паркового мистецтва </t>
  </si>
  <si>
    <t>реконстукція парку-пам`ятки садово-паркового мистецтва місцевого значення "Парк ім. М. Чекмана". Ділянка колеса огляду</t>
  </si>
  <si>
    <t>В. о. начальника управління комунальної інфраструктури</t>
  </si>
  <si>
    <t>Конституція України, Бюджетний кодекс України, Закон України "Про Державний бюджет України на 2022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Програма підтримки і  розвитку житлово-комунальної інфраструктури Хмельницької міської територіальної громади  на 2022-2027 роки, рішення сесії Хмельницької міської ради від 15.12.2021 року № 7 «Про бюджет Хмельницької міської територіальної громади на 2022 рік»</t>
  </si>
  <si>
    <t>будівництво центру поводження з тваринами КП «Надія» по вул. Заводській, 165 в м. Хмельницькому</t>
  </si>
  <si>
    <t>Нове будівництво зовнішніх мереж водопостачання в с. Копистин Хмельницького району Хмельницької області</t>
  </si>
  <si>
    <t>Нове будівництво станції очищення господарського-побутових стічних вод продуктивністю БІО –S-150 30 куб.м/добу в с. Пирогівці, Хмельницького району, Хмельницької області</t>
  </si>
  <si>
    <t>Нове будівництво станції очищення господарського-побутових стічних вод продуктивністю БІО –S-150 30 куб.м/добу в сел. Богданівці, Хмельницького району, Хмельницької області</t>
  </si>
  <si>
    <t>Нове будівництво водогону в с. Велика Калинівка, Хмельницького району, Хмельницької області</t>
  </si>
  <si>
    <t>Будівництво системи водопостачання в с. Бахматівці, Хмельницького району, Хмельницької області</t>
  </si>
  <si>
    <t>Будівництво моста через р. Південний Буг в мікрорайоні Гречани в м. Хмельницькому, в т.ч. виготовлення проєктно-кошторисної документації та експертиза</t>
  </si>
  <si>
    <t>Будівництво водопроводу с. Олешин, Хмельницького району, Хмельницької області</t>
  </si>
  <si>
    <t>Будівництво водопроводу с. Черепова, Хмельницького району, Хмельницької області</t>
  </si>
  <si>
    <t>Будівництво водопроводу с. Черепівка, Хмельницького району, Хмельницької області</t>
  </si>
  <si>
    <t>Будівництво водопроводу с. Пирогівці, Хмельницького району, Хмельницької області</t>
  </si>
  <si>
    <t>Будівництво дощового колектора по Староконстянтинівському шосе від вул. Шевченка- до вул. Прибузької в м. Хмельницькому</t>
  </si>
  <si>
    <t>Будівництво дощового колектора від вул. Заводської до вул. Прибузької в м. Хмельницькому</t>
  </si>
  <si>
    <t>Будівництво другої черги водогону  від с. Чернелівка Красилівського району до м. Хмельницький</t>
  </si>
  <si>
    <t>кількість проектно-кошторисної документації, яку необхідно та планується виготовити</t>
  </si>
  <si>
    <t>середні витрати на будівництво одного об`єкту</t>
  </si>
  <si>
    <t>середні витрати на виготовлення 1 проектно-кошторисної документації</t>
  </si>
  <si>
    <t>реконструкція вулиці Проскурівської від вул. Володимирської до вул. Соборної в м. Хмельницькому (в т.ч. ПКД, геодезія)</t>
  </si>
  <si>
    <t>бюджетної програми місцевого бюджету на 2022  рік</t>
  </si>
  <si>
    <t>кількість проектно-кошторисної документації на реконструкцію  об`єктів, яку необхідно та планується виготовити</t>
  </si>
  <si>
    <t>В. КАБАЛЬСЬКИЙ</t>
  </si>
  <si>
    <t>витрати на виготовлення та коригування 1 проектно-кошторисної документації на реконструкцію об`єкта</t>
  </si>
  <si>
    <t>питома вага кількості проектно-кошторисної документації, що заплановано виготовити до кількості, що необхідно виготовити</t>
  </si>
  <si>
    <t>Програма підтримки і  розвитку житлово-комунальної інфраструктури Хмельницької міської територіальної громади  на 2022-2027 роки</t>
  </si>
  <si>
    <t>рівень готовності  об`єкта -  будівництво другої черги водогону  від с. Чернелівка Красилівського району до м. Хмельницький відповідно до зведеного кошторису</t>
  </si>
  <si>
    <t>Наказ</t>
  </si>
  <si>
    <t>рівень готовності  об`єкта - будівництво парку "Молодіжний" на вул. С. Бандери в м. Хмельницькому відповідно до зведеного кошторису</t>
  </si>
  <si>
    <t>рівень готовності  об`єкта - будівництво центру поводження з тваринами КП «Надія» по вул. Заводській, 165 в м. Хмельницькому відповідно до зведеного кошторису</t>
  </si>
  <si>
    <t>рівень готовності  об`єкта -  нове будівництво зовнішніх мереж водопостачання в с. Копистин Хмельницького району Хмельницької області відповідно до зведеного кошторису</t>
  </si>
  <si>
    <t>рівень готовності  об`єкта - будівництво системи водопостачання в с. Бахматівці, Хмельницького району, Хмельницької області відповідно до зведеного кошторису</t>
  </si>
  <si>
    <t xml:space="preserve">рівень готовності  об`єкта - реконструкція парку-пам`ятки садово-паркового мистецтва місцевого значення "Парк ім. М. Чекмана". Ділянка колеса огляду до проектно-кошторисної документації </t>
  </si>
  <si>
    <t>реконструкція скидного колектора та розчистка р. Плоскої з метою здійснення заходів щодо відновлення і підтримання сприятливого гідрологічного режиму та санітарного стану річки в м. Хмельницький</t>
  </si>
  <si>
    <t xml:space="preserve">виготовлення проєктно-кошторисної документації на реконструкцію під’їзної дороги від вул. Вінницьке шосе до вул. Вінницьке шосе, 18 (індустріальний парк) в м. Хмельницькому </t>
  </si>
  <si>
    <t>кількість об`єктів будівництва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</si>
</sst>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"/>
    <numFmt numFmtId="181" formatCode="#,##0.000"/>
    <numFmt numFmtId="182" formatCode="#,##0.0000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2" fillId="0" borderId="11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top"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center" vertical="top"/>
    </xf>
    <xf numFmtId="4" fontId="1" fillId="0" borderId="0" xfId="0" applyNumberFormat="1" applyFont="1" applyAlignment="1">
      <alignment/>
    </xf>
    <xf numFmtId="3" fontId="2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2" fillId="0" borderId="11" xfId="0" applyFont="1" applyBorder="1" applyAlignment="1" quotePrefix="1">
      <alignment horizontal="center" wrapText="1"/>
    </xf>
    <xf numFmtId="0" fontId="12" fillId="0" borderId="11" xfId="0" applyFont="1" applyBorder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 quotePrefix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right" wrapText="1"/>
    </xf>
    <xf numFmtId="0" fontId="7" fillId="0" borderId="0" xfId="0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vertical="center" wrapText="1"/>
    </xf>
    <xf numFmtId="14" fontId="1" fillId="0" borderId="11" xfId="0" applyNumberFormat="1" applyFont="1" applyBorder="1" applyAlignment="1">
      <alignment horizontal="left" vertical="top" wrapText="1"/>
    </xf>
    <xf numFmtId="14" fontId="10" fillId="0" borderId="1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27"/>
  <sheetViews>
    <sheetView tabSelected="1" view="pageBreakPreview" zoomScaleSheetLayoutView="100" zoomScalePageLayoutView="0" workbookViewId="0" topLeftCell="A103">
      <selection activeCell="A126" sqref="A126:H1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80" width="10.00390625" style="1" bestFit="1" customWidth="1"/>
    <col min="81" max="16384" width="9.125" style="1" customWidth="1"/>
  </cols>
  <sheetData>
    <row r="1" spans="41:64" ht="44.25" customHeight="1">
      <c r="AO1" s="123" t="s">
        <v>22</v>
      </c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</row>
    <row r="2" spans="41:64" ht="15.75" customHeight="1">
      <c r="AO2" s="119" t="s">
        <v>0</v>
      </c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</row>
    <row r="3" spans="41:64" ht="15" customHeight="1">
      <c r="AO3" s="106" t="s">
        <v>109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41:64" ht="21.75" customHeight="1">
      <c r="AO4" s="126" t="s">
        <v>74</v>
      </c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</row>
    <row r="5" spans="41:64" ht="12.75">
      <c r="AO5" s="127" t="s">
        <v>10</v>
      </c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</row>
    <row r="6" spans="41:58" ht="7.5" customHeight="1"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</row>
    <row r="7" spans="41:58" ht="12.75" customHeight="1">
      <c r="AO7" s="138">
        <v>44587</v>
      </c>
      <c r="AP7" s="124"/>
      <c r="AQ7" s="124"/>
      <c r="AR7" s="124"/>
      <c r="AS7" s="124"/>
      <c r="AT7" s="124"/>
      <c r="AU7" s="124"/>
      <c r="AV7" s="1" t="s">
        <v>49</v>
      </c>
      <c r="AW7" s="124">
        <v>21</v>
      </c>
      <c r="AX7" s="124"/>
      <c r="AY7" s="124"/>
      <c r="AZ7" s="124"/>
      <c r="BA7" s="124"/>
      <c r="BB7" s="124"/>
      <c r="BC7" s="124"/>
      <c r="BD7" s="124"/>
      <c r="BE7" s="124"/>
      <c r="BF7" s="124"/>
    </row>
    <row r="8" spans="41:58" ht="12.75">
      <c r="AO8" s="27"/>
      <c r="AP8" s="27"/>
      <c r="AQ8" s="27"/>
      <c r="AR8" s="27"/>
      <c r="AS8" s="27"/>
      <c r="AT8" s="27"/>
      <c r="AU8" s="27"/>
      <c r="AW8" s="15"/>
      <c r="AX8" s="15"/>
      <c r="AY8" s="15"/>
      <c r="AZ8" s="15"/>
      <c r="BA8" s="15"/>
      <c r="BB8" s="15"/>
      <c r="BC8" s="15"/>
      <c r="BD8" s="15"/>
      <c r="BE8" s="15"/>
      <c r="BF8" s="15"/>
    </row>
    <row r="9" ht="6.75" customHeight="1"/>
    <row r="10" spans="1:64" ht="15.75" customHeight="1">
      <c r="A10" s="103" t="s">
        <v>11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</row>
    <row r="11" spans="1:64" ht="15.75" customHeight="1">
      <c r="A11" s="103" t="s">
        <v>102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</row>
    <row r="12" spans="1:64" ht="12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ht="18" customHeight="1">
      <c r="A13" s="16" t="s">
        <v>39</v>
      </c>
      <c r="B13" s="116">
        <v>1400000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30"/>
      <c r="N13" s="128" t="s">
        <v>74</v>
      </c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31"/>
      <c r="AU13" s="116" t="s">
        <v>66</v>
      </c>
      <c r="AV13" s="117"/>
      <c r="AW13" s="117"/>
      <c r="AX13" s="117"/>
      <c r="AY13" s="117"/>
      <c r="AZ13" s="117"/>
      <c r="BA13" s="117"/>
      <c r="BB13" s="117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</row>
    <row r="14" spans="1:77" ht="24" customHeight="1">
      <c r="A14" s="24"/>
      <c r="B14" s="118" t="s">
        <v>42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48"/>
      <c r="N14" s="129" t="s">
        <v>48</v>
      </c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48"/>
      <c r="AU14" s="118" t="s">
        <v>41</v>
      </c>
      <c r="AV14" s="118"/>
      <c r="AW14" s="118"/>
      <c r="AX14" s="118"/>
      <c r="AY14" s="118"/>
      <c r="AZ14" s="118"/>
      <c r="BA14" s="118"/>
      <c r="BB14" s="118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</row>
    <row r="15" spans="57:64" ht="12.75">
      <c r="BE15" s="20"/>
      <c r="BF15" s="20"/>
      <c r="BG15" s="20"/>
      <c r="BH15" s="20"/>
      <c r="BI15" s="20"/>
      <c r="BJ15" s="20"/>
      <c r="BK15" s="20"/>
      <c r="BL15" s="20"/>
    </row>
    <row r="16" spans="1:75" ht="18" customHeight="1">
      <c r="A16" s="26" t="s">
        <v>4</v>
      </c>
      <c r="B16" s="116">
        <v>1410000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30"/>
      <c r="N16" s="128" t="s">
        <v>74</v>
      </c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31"/>
      <c r="AU16" s="116" t="s">
        <v>66</v>
      </c>
      <c r="AV16" s="117"/>
      <c r="AW16" s="117"/>
      <c r="AX16" s="117"/>
      <c r="AY16" s="117"/>
      <c r="AZ16" s="117"/>
      <c r="BA16" s="117"/>
      <c r="BB16" s="117"/>
      <c r="BC16" s="17"/>
      <c r="BD16" s="17"/>
      <c r="BE16" s="17"/>
      <c r="BF16" s="17"/>
      <c r="BG16" s="17"/>
      <c r="BH16" s="17"/>
      <c r="BI16" s="17"/>
      <c r="BJ16" s="17"/>
      <c r="BK16" s="17"/>
      <c r="BL16" s="18"/>
      <c r="BM16" s="21"/>
      <c r="BN16" s="21"/>
      <c r="BO16" s="21"/>
      <c r="BP16" s="17"/>
      <c r="BQ16" s="17"/>
      <c r="BR16" s="17"/>
      <c r="BS16" s="17"/>
      <c r="BT16" s="17"/>
      <c r="BU16" s="17"/>
      <c r="BV16" s="17"/>
      <c r="BW16" s="17"/>
    </row>
    <row r="17" spans="1:75" ht="24" customHeight="1">
      <c r="A17" s="23"/>
      <c r="B17" s="118" t="s">
        <v>42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48"/>
      <c r="N17" s="129" t="s">
        <v>47</v>
      </c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48"/>
      <c r="AU17" s="118" t="s">
        <v>41</v>
      </c>
      <c r="AV17" s="118"/>
      <c r="AW17" s="118"/>
      <c r="AX17" s="118"/>
      <c r="AY17" s="118"/>
      <c r="AZ17" s="118"/>
      <c r="BA17" s="118"/>
      <c r="BB17" s="118"/>
      <c r="BC17" s="19"/>
      <c r="BD17" s="19"/>
      <c r="BE17" s="19"/>
      <c r="BF17" s="19"/>
      <c r="BG17" s="19"/>
      <c r="BH17" s="19"/>
      <c r="BI17" s="19"/>
      <c r="BJ17" s="19"/>
      <c r="BK17" s="22"/>
      <c r="BL17" s="19"/>
      <c r="BM17" s="21"/>
      <c r="BN17" s="21"/>
      <c r="BO17" s="21"/>
      <c r="BP17" s="19"/>
      <c r="BQ17" s="19"/>
      <c r="BR17" s="19"/>
      <c r="BS17" s="19"/>
      <c r="BT17" s="19"/>
      <c r="BU17" s="19"/>
      <c r="BV17" s="19"/>
      <c r="BW17" s="19"/>
    </row>
    <row r="18" ht="12.75"/>
    <row r="19" spans="1:79" ht="28.5" customHeight="1">
      <c r="A19" s="16" t="s">
        <v>40</v>
      </c>
      <c r="B19" s="116">
        <v>1417310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29"/>
      <c r="N19" s="116" t="s">
        <v>68</v>
      </c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28"/>
      <c r="AA19" s="116" t="s">
        <v>69</v>
      </c>
      <c r="AB19" s="117"/>
      <c r="AC19" s="117"/>
      <c r="AD19" s="117"/>
      <c r="AE19" s="117"/>
      <c r="AF19" s="117"/>
      <c r="AG19" s="117"/>
      <c r="AH19" s="117"/>
      <c r="AI19" s="117"/>
      <c r="AJ19" s="28"/>
      <c r="AK19" s="117" t="s">
        <v>70</v>
      </c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28"/>
      <c r="BE19" s="116" t="s">
        <v>67</v>
      </c>
      <c r="BF19" s="117"/>
      <c r="BG19" s="117"/>
      <c r="BH19" s="117"/>
      <c r="BI19" s="117"/>
      <c r="BJ19" s="117"/>
      <c r="BK19" s="117"/>
      <c r="BL19" s="1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</row>
    <row r="20" spans="2:79" ht="25.5" customHeight="1">
      <c r="B20" s="118" t="s">
        <v>42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49"/>
      <c r="N20" s="118" t="s">
        <v>43</v>
      </c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50"/>
      <c r="AA20" s="130" t="s">
        <v>44</v>
      </c>
      <c r="AB20" s="130"/>
      <c r="AC20" s="130"/>
      <c r="AD20" s="130"/>
      <c r="AE20" s="130"/>
      <c r="AF20" s="130"/>
      <c r="AG20" s="130"/>
      <c r="AH20" s="130"/>
      <c r="AI20" s="130"/>
      <c r="AJ20" s="50"/>
      <c r="AK20" s="132" t="s">
        <v>45</v>
      </c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50"/>
      <c r="BE20" s="118" t="s">
        <v>46</v>
      </c>
      <c r="BF20" s="118"/>
      <c r="BG20" s="118"/>
      <c r="BH20" s="118"/>
      <c r="BI20" s="118"/>
      <c r="BJ20" s="118"/>
      <c r="BK20" s="118"/>
      <c r="BL20" s="118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</row>
    <row r="21" spans="1:64" ht="6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64" ht="24.75" customHeight="1">
      <c r="A22" s="113" t="s">
        <v>36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4">
        <f>AS22+I23</f>
        <v>7670000</v>
      </c>
      <c r="V22" s="114"/>
      <c r="W22" s="114"/>
      <c r="X22" s="114"/>
      <c r="Y22" s="114"/>
      <c r="Z22" s="114"/>
      <c r="AA22" s="114"/>
      <c r="AB22" s="114"/>
      <c r="AC22" s="114"/>
      <c r="AD22" s="114"/>
      <c r="AE22" s="120" t="s">
        <v>37</v>
      </c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14">
        <v>0</v>
      </c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97" t="s">
        <v>13</v>
      </c>
      <c r="BE22" s="97"/>
      <c r="BF22" s="97"/>
      <c r="BG22" s="97"/>
      <c r="BH22" s="97"/>
      <c r="BI22" s="97"/>
      <c r="BJ22" s="97"/>
      <c r="BK22" s="97"/>
      <c r="BL22" s="97"/>
    </row>
    <row r="23" spans="1:64" ht="24.75" customHeight="1">
      <c r="A23" s="97" t="s">
        <v>12</v>
      </c>
      <c r="B23" s="97"/>
      <c r="C23" s="97"/>
      <c r="D23" s="97"/>
      <c r="E23" s="97"/>
      <c r="F23" s="97"/>
      <c r="G23" s="97"/>
      <c r="H23" s="97"/>
      <c r="I23" s="114">
        <f>AK49</f>
        <v>7670000</v>
      </c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97" t="s">
        <v>14</v>
      </c>
      <c r="U23" s="97"/>
      <c r="V23" s="97"/>
      <c r="W23" s="97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9"/>
      <c r="BE23" s="9"/>
      <c r="BF23" s="9"/>
      <c r="BG23" s="9"/>
      <c r="BH23" s="9"/>
      <c r="BI23" s="9"/>
      <c r="BJ23" s="5"/>
      <c r="BK23" s="5"/>
      <c r="BL23" s="5"/>
    </row>
    <row r="24" spans="1:64" ht="12.75" customHeight="1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9"/>
      <c r="BE24" s="9"/>
      <c r="BF24" s="9"/>
      <c r="BG24" s="9"/>
      <c r="BH24" s="9"/>
      <c r="BI24" s="9"/>
      <c r="BJ24" s="5"/>
      <c r="BK24" s="5"/>
      <c r="BL24" s="5"/>
    </row>
    <row r="25" spans="1:64" ht="15.75" customHeight="1">
      <c r="A25" s="119" t="s">
        <v>24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</row>
    <row r="26" spans="1:64" ht="68.25" customHeight="1">
      <c r="A26" s="121" t="s">
        <v>83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</row>
    <row r="27" spans="1:64" ht="12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64" ht="15.75" customHeight="1">
      <c r="A28" s="97" t="s">
        <v>23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</row>
    <row r="29" spans="1:64" ht="21" customHeight="1">
      <c r="A29" s="54" t="s">
        <v>18</v>
      </c>
      <c r="B29" s="54"/>
      <c r="C29" s="54"/>
      <c r="D29" s="54"/>
      <c r="E29" s="54"/>
      <c r="F29" s="54"/>
      <c r="G29" s="72" t="s">
        <v>27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4"/>
    </row>
    <row r="30" spans="1:64" ht="15.75">
      <c r="A30" s="54">
        <v>1</v>
      </c>
      <c r="B30" s="54"/>
      <c r="C30" s="54"/>
      <c r="D30" s="54"/>
      <c r="E30" s="54"/>
      <c r="F30" s="54"/>
      <c r="G30" s="72">
        <v>2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21" customHeight="1">
      <c r="A31" s="54">
        <v>1</v>
      </c>
      <c r="B31" s="54"/>
      <c r="C31" s="54"/>
      <c r="D31" s="54"/>
      <c r="E31" s="54"/>
      <c r="F31" s="54"/>
      <c r="G31" s="63" t="s">
        <v>50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35</v>
      </c>
    </row>
    <row r="32" spans="1:64" ht="12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</row>
    <row r="33" spans="1:64" ht="15.75" customHeight="1">
      <c r="A33" s="97" t="s">
        <v>25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</row>
    <row r="34" spans="1:64" ht="15.75" customHeight="1">
      <c r="A34" s="104" t="s">
        <v>63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</row>
    <row r="35" spans="1:64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1:64" ht="15.75" customHeight="1">
      <c r="A36" s="97" t="s">
        <v>26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</row>
    <row r="37" spans="1:64" ht="18" customHeight="1">
      <c r="A37" s="54" t="s">
        <v>18</v>
      </c>
      <c r="B37" s="54"/>
      <c r="C37" s="54"/>
      <c r="D37" s="54"/>
      <c r="E37" s="54"/>
      <c r="F37" s="54"/>
      <c r="G37" s="72" t="s">
        <v>15</v>
      </c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4"/>
    </row>
    <row r="38" spans="1:64" ht="18" customHeight="1">
      <c r="A38" s="54">
        <v>1</v>
      </c>
      <c r="B38" s="54"/>
      <c r="C38" s="54"/>
      <c r="D38" s="54"/>
      <c r="E38" s="54"/>
      <c r="F38" s="54"/>
      <c r="G38" s="72">
        <v>2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4"/>
    </row>
    <row r="39" spans="1:79" ht="18" customHeight="1">
      <c r="A39" s="54">
        <v>1</v>
      </c>
      <c r="B39" s="54"/>
      <c r="C39" s="54"/>
      <c r="D39" s="54"/>
      <c r="E39" s="54"/>
      <c r="F39" s="54"/>
      <c r="G39" s="63" t="s">
        <v>76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  <c r="CA39" s="1" t="s">
        <v>6</v>
      </c>
    </row>
    <row r="40" spans="1:64" ht="18" customHeight="1">
      <c r="A40" s="54">
        <v>2</v>
      </c>
      <c r="B40" s="54"/>
      <c r="C40" s="54"/>
      <c r="D40" s="54"/>
      <c r="E40" s="54"/>
      <c r="F40" s="54"/>
      <c r="G40" s="63" t="s">
        <v>77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</row>
    <row r="41" spans="1:64" ht="15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1:64" ht="15.75" customHeight="1">
      <c r="A42" s="97" t="s">
        <v>28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</row>
    <row r="43" spans="1:64" ht="1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131" t="s">
        <v>78</v>
      </c>
      <c r="AT43" s="131"/>
      <c r="AU43" s="131"/>
      <c r="AV43" s="131"/>
      <c r="AW43" s="131"/>
      <c r="AX43" s="131"/>
      <c r="AY43" s="131"/>
      <c r="AZ43" s="131"/>
      <c r="BA43" s="33"/>
      <c r="BB43" s="33"/>
      <c r="BC43" s="33"/>
      <c r="BD43" s="33"/>
      <c r="BE43" s="33"/>
      <c r="BF43" s="33"/>
      <c r="BG43" s="33"/>
      <c r="BH43" s="33"/>
      <c r="BI43" s="12"/>
      <c r="BJ43" s="12"/>
      <c r="BK43" s="12"/>
      <c r="BL43" s="12"/>
    </row>
    <row r="44" spans="1:64" ht="15.75" customHeight="1">
      <c r="A44" s="54" t="s">
        <v>18</v>
      </c>
      <c r="B44" s="54"/>
      <c r="C44" s="54"/>
      <c r="D44" s="107" t="s">
        <v>16</v>
      </c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9"/>
      <c r="AC44" s="54" t="s">
        <v>19</v>
      </c>
      <c r="AD44" s="54"/>
      <c r="AE44" s="54"/>
      <c r="AF44" s="54"/>
      <c r="AG44" s="54"/>
      <c r="AH44" s="54"/>
      <c r="AI44" s="54"/>
      <c r="AJ44" s="54"/>
      <c r="AK44" s="54" t="s">
        <v>20</v>
      </c>
      <c r="AL44" s="54"/>
      <c r="AM44" s="54"/>
      <c r="AN44" s="54"/>
      <c r="AO44" s="54"/>
      <c r="AP44" s="54"/>
      <c r="AQ44" s="54"/>
      <c r="AR44" s="54"/>
      <c r="AS44" s="54" t="s">
        <v>17</v>
      </c>
      <c r="AT44" s="54"/>
      <c r="AU44" s="54"/>
      <c r="AV44" s="54"/>
      <c r="AW44" s="54"/>
      <c r="AX44" s="54"/>
      <c r="AY44" s="54"/>
      <c r="AZ44" s="54"/>
      <c r="BA44" s="14"/>
      <c r="BB44" s="14"/>
      <c r="BC44" s="14"/>
      <c r="BD44" s="14"/>
      <c r="BE44" s="14"/>
      <c r="BF44" s="14"/>
      <c r="BG44" s="14"/>
      <c r="BH44" s="14"/>
      <c r="BI44" s="34"/>
      <c r="BJ44" s="34"/>
      <c r="BK44" s="34"/>
      <c r="BL44" s="34"/>
    </row>
    <row r="45" spans="1:64" ht="22.5" customHeight="1">
      <c r="A45" s="54"/>
      <c r="B45" s="54"/>
      <c r="C45" s="54"/>
      <c r="D45" s="110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2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14"/>
      <c r="BB45" s="14"/>
      <c r="BC45" s="14"/>
      <c r="BD45" s="14"/>
      <c r="BE45" s="14"/>
      <c r="BF45" s="14"/>
      <c r="BG45" s="14"/>
      <c r="BH45" s="14"/>
      <c r="BI45" s="34"/>
      <c r="BJ45" s="34"/>
      <c r="BK45" s="34"/>
      <c r="BL45" s="34"/>
    </row>
    <row r="46" spans="1:64" ht="18" customHeight="1">
      <c r="A46" s="54">
        <v>1</v>
      </c>
      <c r="B46" s="54"/>
      <c r="C46" s="54"/>
      <c r="D46" s="72">
        <v>2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54">
        <v>3</v>
      </c>
      <c r="AD46" s="54"/>
      <c r="AE46" s="54"/>
      <c r="AF46" s="54"/>
      <c r="AG46" s="54"/>
      <c r="AH46" s="54"/>
      <c r="AI46" s="54"/>
      <c r="AJ46" s="54"/>
      <c r="AK46" s="54">
        <v>4</v>
      </c>
      <c r="AL46" s="54"/>
      <c r="AM46" s="54"/>
      <c r="AN46" s="54"/>
      <c r="AO46" s="54"/>
      <c r="AP46" s="54"/>
      <c r="AQ46" s="54"/>
      <c r="AR46" s="54"/>
      <c r="AS46" s="54">
        <v>5</v>
      </c>
      <c r="AT46" s="54"/>
      <c r="AU46" s="54"/>
      <c r="AV46" s="54"/>
      <c r="AW46" s="54"/>
      <c r="AX46" s="54"/>
      <c r="AY46" s="54"/>
      <c r="AZ46" s="54"/>
      <c r="BA46" s="14"/>
      <c r="BB46" s="14"/>
      <c r="BC46" s="14"/>
      <c r="BD46" s="14"/>
      <c r="BE46" s="14"/>
      <c r="BF46" s="14"/>
      <c r="BG46" s="14"/>
      <c r="BH46" s="14"/>
      <c r="BI46" s="34"/>
      <c r="BJ46" s="34"/>
      <c r="BK46" s="34"/>
      <c r="BL46" s="34"/>
    </row>
    <row r="47" spans="1:79" ht="18" customHeight="1">
      <c r="A47" s="54">
        <v>1</v>
      </c>
      <c r="B47" s="54"/>
      <c r="C47" s="54"/>
      <c r="D47" s="63" t="s">
        <v>51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58">
        <v>0</v>
      </c>
      <c r="AD47" s="58"/>
      <c r="AE47" s="58"/>
      <c r="AF47" s="58"/>
      <c r="AG47" s="58"/>
      <c r="AH47" s="58"/>
      <c r="AI47" s="58"/>
      <c r="AJ47" s="58"/>
      <c r="AK47" s="58">
        <f>AW65</f>
        <v>4900000</v>
      </c>
      <c r="AL47" s="58"/>
      <c r="AM47" s="58"/>
      <c r="AN47" s="58"/>
      <c r="AO47" s="58"/>
      <c r="AP47" s="58"/>
      <c r="AQ47" s="58"/>
      <c r="AR47" s="58"/>
      <c r="AS47" s="58">
        <f>AC47+AK47</f>
        <v>4900000</v>
      </c>
      <c r="AT47" s="58"/>
      <c r="AU47" s="58"/>
      <c r="AV47" s="58"/>
      <c r="AW47" s="58"/>
      <c r="AX47" s="58"/>
      <c r="AY47" s="58"/>
      <c r="AZ47" s="58"/>
      <c r="BA47" s="36"/>
      <c r="BB47" s="36"/>
      <c r="BC47" s="36"/>
      <c r="BD47" s="36"/>
      <c r="BE47" s="36"/>
      <c r="BF47" s="36"/>
      <c r="BG47" s="36"/>
      <c r="BH47" s="36"/>
      <c r="BI47" s="34"/>
      <c r="BJ47" s="34"/>
      <c r="BK47" s="34"/>
      <c r="BL47" s="34"/>
      <c r="CA47" s="1" t="s">
        <v>7</v>
      </c>
    </row>
    <row r="48" spans="1:64" ht="18" customHeight="1">
      <c r="A48" s="54">
        <v>2</v>
      </c>
      <c r="B48" s="54"/>
      <c r="C48" s="54"/>
      <c r="D48" s="63" t="s">
        <v>52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5"/>
      <c r="AC48" s="58">
        <v>0</v>
      </c>
      <c r="AD48" s="58"/>
      <c r="AE48" s="58"/>
      <c r="AF48" s="58"/>
      <c r="AG48" s="58"/>
      <c r="AH48" s="58"/>
      <c r="AI48" s="58"/>
      <c r="AJ48" s="58"/>
      <c r="AK48" s="58">
        <f>AW99</f>
        <v>2770000</v>
      </c>
      <c r="AL48" s="58"/>
      <c r="AM48" s="58"/>
      <c r="AN48" s="58"/>
      <c r="AO48" s="58"/>
      <c r="AP48" s="58"/>
      <c r="AQ48" s="58"/>
      <c r="AR48" s="58"/>
      <c r="AS48" s="58">
        <f>AC48+AK48</f>
        <v>2770000</v>
      </c>
      <c r="AT48" s="58"/>
      <c r="AU48" s="58"/>
      <c r="AV48" s="58"/>
      <c r="AW48" s="58"/>
      <c r="AX48" s="58"/>
      <c r="AY48" s="58"/>
      <c r="AZ48" s="58"/>
      <c r="BA48" s="36"/>
      <c r="BB48" s="36"/>
      <c r="BC48" s="36"/>
      <c r="BD48" s="36"/>
      <c r="BE48" s="36"/>
      <c r="BF48" s="36"/>
      <c r="BG48" s="36"/>
      <c r="BH48" s="36"/>
      <c r="BI48" s="34"/>
      <c r="BJ48" s="34"/>
      <c r="BK48" s="34"/>
      <c r="BL48" s="34"/>
    </row>
    <row r="49" spans="1:64" s="2" customFormat="1" ht="18" customHeight="1">
      <c r="A49" s="79"/>
      <c r="B49" s="79"/>
      <c r="C49" s="79"/>
      <c r="D49" s="93" t="s">
        <v>53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f>SUM(AK47:AR48)</f>
        <v>7670000</v>
      </c>
      <c r="AL49" s="53"/>
      <c r="AM49" s="53"/>
      <c r="AN49" s="53"/>
      <c r="AO49" s="53"/>
      <c r="AP49" s="53"/>
      <c r="AQ49" s="53"/>
      <c r="AR49" s="53"/>
      <c r="AS49" s="53">
        <f>AC49+AK49</f>
        <v>7670000</v>
      </c>
      <c r="AT49" s="53"/>
      <c r="AU49" s="53"/>
      <c r="AV49" s="53"/>
      <c r="AW49" s="53"/>
      <c r="AX49" s="53"/>
      <c r="AY49" s="53"/>
      <c r="AZ49" s="53"/>
      <c r="BA49" s="37"/>
      <c r="BB49" s="37"/>
      <c r="BC49" s="37"/>
      <c r="BD49" s="37"/>
      <c r="BE49" s="37"/>
      <c r="BF49" s="37"/>
      <c r="BG49" s="37"/>
      <c r="BH49" s="37"/>
      <c r="BI49" s="35"/>
      <c r="BJ49" s="35"/>
      <c r="BK49" s="35"/>
      <c r="BL49" s="35"/>
    </row>
    <row r="50" spans="1:64" ht="15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</row>
    <row r="51" spans="1:64" ht="15.75" customHeight="1">
      <c r="A51" s="119" t="s">
        <v>29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</row>
    <row r="52" spans="1:64" ht="1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131" t="s">
        <v>78</v>
      </c>
      <c r="AS52" s="131"/>
      <c r="AT52" s="131"/>
      <c r="AU52" s="131"/>
      <c r="AV52" s="131"/>
      <c r="AW52" s="131"/>
      <c r="AX52" s="131"/>
      <c r="AY52" s="131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</row>
    <row r="53" spans="1:64" ht="15.75" customHeight="1">
      <c r="A53" s="54" t="s">
        <v>18</v>
      </c>
      <c r="B53" s="54"/>
      <c r="C53" s="54"/>
      <c r="D53" s="107" t="s">
        <v>21</v>
      </c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9"/>
      <c r="AB53" s="54" t="s">
        <v>19</v>
      </c>
      <c r="AC53" s="54"/>
      <c r="AD53" s="54"/>
      <c r="AE53" s="54"/>
      <c r="AF53" s="54"/>
      <c r="AG53" s="54"/>
      <c r="AH53" s="54"/>
      <c r="AI53" s="54"/>
      <c r="AJ53" s="54" t="s">
        <v>20</v>
      </c>
      <c r="AK53" s="54"/>
      <c r="AL53" s="54"/>
      <c r="AM53" s="54"/>
      <c r="AN53" s="54"/>
      <c r="AO53" s="54"/>
      <c r="AP53" s="54"/>
      <c r="AQ53" s="54"/>
      <c r="AR53" s="54" t="s">
        <v>17</v>
      </c>
      <c r="AS53" s="54"/>
      <c r="AT53" s="54"/>
      <c r="AU53" s="54"/>
      <c r="AV53" s="54"/>
      <c r="AW53" s="54"/>
      <c r="AX53" s="54"/>
      <c r="AY53" s="5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spans="1:64" ht="20.25" customHeight="1">
      <c r="A54" s="54"/>
      <c r="B54" s="54"/>
      <c r="C54" s="54"/>
      <c r="D54" s="110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2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</row>
    <row r="55" spans="1:64" ht="15.75" customHeight="1">
      <c r="A55" s="54">
        <v>1</v>
      </c>
      <c r="B55" s="54"/>
      <c r="C55" s="54"/>
      <c r="D55" s="72">
        <v>2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54">
        <v>3</v>
      </c>
      <c r="AC55" s="54"/>
      <c r="AD55" s="54"/>
      <c r="AE55" s="54"/>
      <c r="AF55" s="54"/>
      <c r="AG55" s="54"/>
      <c r="AH55" s="54"/>
      <c r="AI55" s="54"/>
      <c r="AJ55" s="54">
        <v>4</v>
      </c>
      <c r="AK55" s="54"/>
      <c r="AL55" s="54"/>
      <c r="AM55" s="54"/>
      <c r="AN55" s="54"/>
      <c r="AO55" s="54"/>
      <c r="AP55" s="54"/>
      <c r="AQ55" s="54"/>
      <c r="AR55" s="54">
        <v>5</v>
      </c>
      <c r="AS55" s="54"/>
      <c r="AT55" s="54"/>
      <c r="AU55" s="54"/>
      <c r="AV55" s="54"/>
      <c r="AW55" s="54"/>
      <c r="AX55" s="54"/>
      <c r="AY55" s="5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</row>
    <row r="56" spans="1:79" ht="36.75" customHeight="1">
      <c r="A56" s="54">
        <v>1</v>
      </c>
      <c r="B56" s="54"/>
      <c r="C56" s="54"/>
      <c r="D56" s="55" t="s">
        <v>107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58">
        <v>0</v>
      </c>
      <c r="AC56" s="58"/>
      <c r="AD56" s="58"/>
      <c r="AE56" s="58"/>
      <c r="AF56" s="58"/>
      <c r="AG56" s="58"/>
      <c r="AH56" s="58"/>
      <c r="AI56" s="58"/>
      <c r="AJ56" s="58">
        <f>AW65+AW99</f>
        <v>7670000</v>
      </c>
      <c r="AK56" s="58"/>
      <c r="AL56" s="58"/>
      <c r="AM56" s="58"/>
      <c r="AN56" s="58"/>
      <c r="AO56" s="58"/>
      <c r="AP56" s="58"/>
      <c r="AQ56" s="58"/>
      <c r="AR56" s="58">
        <f>AB56+AJ56</f>
        <v>7670000</v>
      </c>
      <c r="AS56" s="58"/>
      <c r="AT56" s="58"/>
      <c r="AU56" s="58"/>
      <c r="AV56" s="58"/>
      <c r="AW56" s="58"/>
      <c r="AX56" s="58"/>
      <c r="AY56" s="58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CA56" s="1" t="s">
        <v>8</v>
      </c>
    </row>
    <row r="57" spans="1:64" s="2" customFormat="1" ht="18.75" customHeight="1">
      <c r="A57" s="79"/>
      <c r="B57" s="79"/>
      <c r="C57" s="79"/>
      <c r="D57" s="93" t="s">
        <v>17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5"/>
      <c r="AB57" s="53">
        <f>AB56</f>
        <v>0</v>
      </c>
      <c r="AC57" s="53"/>
      <c r="AD57" s="53"/>
      <c r="AE57" s="53"/>
      <c r="AF57" s="53"/>
      <c r="AG57" s="53"/>
      <c r="AH57" s="53"/>
      <c r="AI57" s="53"/>
      <c r="AJ57" s="53">
        <f>AJ56</f>
        <v>7670000</v>
      </c>
      <c r="AK57" s="53"/>
      <c r="AL57" s="53"/>
      <c r="AM57" s="53"/>
      <c r="AN57" s="53"/>
      <c r="AO57" s="53"/>
      <c r="AP57" s="53"/>
      <c r="AQ57" s="53"/>
      <c r="AR57" s="53">
        <f>AB57+AJ57</f>
        <v>7670000</v>
      </c>
      <c r="AS57" s="53"/>
      <c r="AT57" s="53"/>
      <c r="AU57" s="53"/>
      <c r="AV57" s="53"/>
      <c r="AW57" s="53"/>
      <c r="AX57" s="53"/>
      <c r="AY57" s="53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</row>
    <row r="58" spans="1:64" ht="15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</row>
    <row r="59" spans="1:64" ht="15.75" customHeight="1">
      <c r="A59" s="97" t="s">
        <v>30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</row>
    <row r="60" spans="1:64" ht="9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</row>
    <row r="61" spans="1:64" ht="36.75" customHeight="1">
      <c r="A61" s="54" t="s">
        <v>18</v>
      </c>
      <c r="B61" s="54"/>
      <c r="C61" s="54"/>
      <c r="D61" s="54"/>
      <c r="E61" s="54"/>
      <c r="F61" s="54"/>
      <c r="G61" s="72" t="s">
        <v>31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4"/>
      <c r="Z61" s="54" t="s">
        <v>2</v>
      </c>
      <c r="AA61" s="54"/>
      <c r="AB61" s="54"/>
      <c r="AC61" s="54"/>
      <c r="AD61" s="54"/>
      <c r="AE61" s="54" t="s">
        <v>1</v>
      </c>
      <c r="AF61" s="54"/>
      <c r="AG61" s="54"/>
      <c r="AH61" s="54"/>
      <c r="AI61" s="54"/>
      <c r="AJ61" s="54"/>
      <c r="AK61" s="54"/>
      <c r="AL61" s="54"/>
      <c r="AM61" s="54"/>
      <c r="AN61" s="54"/>
      <c r="AO61" s="72" t="s">
        <v>19</v>
      </c>
      <c r="AP61" s="73"/>
      <c r="AQ61" s="73"/>
      <c r="AR61" s="73"/>
      <c r="AS61" s="73"/>
      <c r="AT61" s="73"/>
      <c r="AU61" s="73"/>
      <c r="AV61" s="74"/>
      <c r="AW61" s="72" t="s">
        <v>20</v>
      </c>
      <c r="AX61" s="73"/>
      <c r="AY61" s="73"/>
      <c r="AZ61" s="73"/>
      <c r="BA61" s="73"/>
      <c r="BB61" s="73"/>
      <c r="BC61" s="73"/>
      <c r="BD61" s="74"/>
      <c r="BE61" s="72" t="s">
        <v>17</v>
      </c>
      <c r="BF61" s="73"/>
      <c r="BG61" s="73"/>
      <c r="BH61" s="73"/>
      <c r="BI61" s="73"/>
      <c r="BJ61" s="73"/>
      <c r="BK61" s="73"/>
      <c r="BL61" s="74"/>
    </row>
    <row r="62" spans="1:64" ht="15.75" customHeight="1">
      <c r="A62" s="54">
        <v>1</v>
      </c>
      <c r="B62" s="54"/>
      <c r="C62" s="54"/>
      <c r="D62" s="54"/>
      <c r="E62" s="54"/>
      <c r="F62" s="54"/>
      <c r="G62" s="72">
        <v>2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54">
        <v>3</v>
      </c>
      <c r="AA62" s="54"/>
      <c r="AB62" s="54"/>
      <c r="AC62" s="54"/>
      <c r="AD62" s="54"/>
      <c r="AE62" s="54">
        <v>4</v>
      </c>
      <c r="AF62" s="54"/>
      <c r="AG62" s="54"/>
      <c r="AH62" s="54"/>
      <c r="AI62" s="54"/>
      <c r="AJ62" s="54"/>
      <c r="AK62" s="54"/>
      <c r="AL62" s="54"/>
      <c r="AM62" s="54"/>
      <c r="AN62" s="54"/>
      <c r="AO62" s="54">
        <v>5</v>
      </c>
      <c r="AP62" s="54"/>
      <c r="AQ62" s="54"/>
      <c r="AR62" s="54"/>
      <c r="AS62" s="54"/>
      <c r="AT62" s="54"/>
      <c r="AU62" s="54"/>
      <c r="AV62" s="54"/>
      <c r="AW62" s="54">
        <v>6</v>
      </c>
      <c r="AX62" s="54"/>
      <c r="AY62" s="54"/>
      <c r="AZ62" s="54"/>
      <c r="BA62" s="54"/>
      <c r="BB62" s="54"/>
      <c r="BC62" s="54"/>
      <c r="BD62" s="54"/>
      <c r="BE62" s="54">
        <v>7</v>
      </c>
      <c r="BF62" s="54"/>
      <c r="BG62" s="54"/>
      <c r="BH62" s="54"/>
      <c r="BI62" s="54"/>
      <c r="BJ62" s="54"/>
      <c r="BK62" s="54"/>
      <c r="BL62" s="54"/>
    </row>
    <row r="63" spans="1:64" ht="18.75" customHeight="1">
      <c r="A63" s="72"/>
      <c r="B63" s="73"/>
      <c r="C63" s="73"/>
      <c r="D63" s="73"/>
      <c r="E63" s="73"/>
      <c r="F63" s="74"/>
      <c r="G63" s="76" t="s">
        <v>76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72"/>
      <c r="AA63" s="73"/>
      <c r="AB63" s="73"/>
      <c r="AC63" s="73"/>
      <c r="AD63" s="74"/>
      <c r="AE63" s="72"/>
      <c r="AF63" s="73"/>
      <c r="AG63" s="73"/>
      <c r="AH63" s="73"/>
      <c r="AI63" s="73"/>
      <c r="AJ63" s="73"/>
      <c r="AK63" s="73"/>
      <c r="AL63" s="73"/>
      <c r="AM63" s="73"/>
      <c r="AN63" s="74"/>
      <c r="AO63" s="72"/>
      <c r="AP63" s="73"/>
      <c r="AQ63" s="73"/>
      <c r="AR63" s="73"/>
      <c r="AS63" s="73"/>
      <c r="AT63" s="73"/>
      <c r="AU63" s="73"/>
      <c r="AV63" s="74"/>
      <c r="AW63" s="72"/>
      <c r="AX63" s="73"/>
      <c r="AY63" s="73"/>
      <c r="AZ63" s="73"/>
      <c r="BA63" s="73"/>
      <c r="BB63" s="73"/>
      <c r="BC63" s="73"/>
      <c r="BD63" s="74"/>
      <c r="BE63" s="72"/>
      <c r="BF63" s="73"/>
      <c r="BG63" s="73"/>
      <c r="BH63" s="73"/>
      <c r="BI63" s="73"/>
      <c r="BJ63" s="73"/>
      <c r="BK63" s="73"/>
      <c r="BL63" s="74"/>
    </row>
    <row r="64" spans="1:79" s="2" customFormat="1" ht="18.75" customHeight="1">
      <c r="A64" s="79">
        <v>0</v>
      </c>
      <c r="B64" s="79"/>
      <c r="C64" s="79"/>
      <c r="D64" s="79"/>
      <c r="E64" s="79"/>
      <c r="F64" s="79"/>
      <c r="G64" s="66" t="s">
        <v>54</v>
      </c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2"/>
      <c r="Z64" s="69"/>
      <c r="AA64" s="69"/>
      <c r="AB64" s="69"/>
      <c r="AC64" s="69"/>
      <c r="AD64" s="69"/>
      <c r="AE64" s="96"/>
      <c r="AF64" s="96"/>
      <c r="AG64" s="96"/>
      <c r="AH64" s="96"/>
      <c r="AI64" s="96"/>
      <c r="AJ64" s="96"/>
      <c r="AK64" s="96"/>
      <c r="AL64" s="96"/>
      <c r="AM64" s="96"/>
      <c r="AN64" s="66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CA64" s="2" t="s">
        <v>9</v>
      </c>
    </row>
    <row r="65" spans="1:64" s="2" customFormat="1" ht="18.75" customHeight="1">
      <c r="A65" s="54">
        <v>0</v>
      </c>
      <c r="B65" s="54"/>
      <c r="C65" s="54"/>
      <c r="D65" s="54"/>
      <c r="E65" s="54"/>
      <c r="F65" s="54"/>
      <c r="G65" s="55" t="s">
        <v>72</v>
      </c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7"/>
      <c r="Z65" s="59" t="s">
        <v>55</v>
      </c>
      <c r="AA65" s="59"/>
      <c r="AB65" s="59"/>
      <c r="AC65" s="59"/>
      <c r="AD65" s="59"/>
      <c r="AE65" s="60" t="s">
        <v>71</v>
      </c>
      <c r="AF65" s="61"/>
      <c r="AG65" s="61"/>
      <c r="AH65" s="61"/>
      <c r="AI65" s="61"/>
      <c r="AJ65" s="61"/>
      <c r="AK65" s="61"/>
      <c r="AL65" s="61"/>
      <c r="AM65" s="61"/>
      <c r="AN65" s="62"/>
      <c r="AO65" s="58"/>
      <c r="AP65" s="58"/>
      <c r="AQ65" s="58"/>
      <c r="AR65" s="58"/>
      <c r="AS65" s="58"/>
      <c r="AT65" s="58"/>
      <c r="AU65" s="58"/>
      <c r="AV65" s="58"/>
      <c r="AW65" s="58">
        <f>SUM(AW66:BD80)</f>
        <v>4900000</v>
      </c>
      <c r="AX65" s="58"/>
      <c r="AY65" s="58"/>
      <c r="AZ65" s="58"/>
      <c r="BA65" s="58"/>
      <c r="BB65" s="58"/>
      <c r="BC65" s="58"/>
      <c r="BD65" s="58"/>
      <c r="BE65" s="58">
        <f>AO65+AW65</f>
        <v>4900000</v>
      </c>
      <c r="BF65" s="58"/>
      <c r="BG65" s="58"/>
      <c r="BH65" s="58"/>
      <c r="BI65" s="58"/>
      <c r="BJ65" s="58"/>
      <c r="BK65" s="58"/>
      <c r="BL65" s="58"/>
    </row>
    <row r="66" spans="1:64" ht="35.25" customHeight="1">
      <c r="A66" s="54"/>
      <c r="B66" s="54"/>
      <c r="C66" s="54"/>
      <c r="D66" s="54"/>
      <c r="E66" s="54"/>
      <c r="F66" s="54"/>
      <c r="G66" s="55" t="s">
        <v>56</v>
      </c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7"/>
      <c r="Z66" s="59" t="s">
        <v>55</v>
      </c>
      <c r="AA66" s="59"/>
      <c r="AB66" s="59"/>
      <c r="AC66" s="59"/>
      <c r="AD66" s="59"/>
      <c r="AE66" s="60" t="s">
        <v>71</v>
      </c>
      <c r="AF66" s="61"/>
      <c r="AG66" s="61"/>
      <c r="AH66" s="61"/>
      <c r="AI66" s="61"/>
      <c r="AJ66" s="61"/>
      <c r="AK66" s="61"/>
      <c r="AL66" s="61"/>
      <c r="AM66" s="61"/>
      <c r="AN66" s="62"/>
      <c r="AO66" s="58"/>
      <c r="AP66" s="58"/>
      <c r="AQ66" s="58"/>
      <c r="AR66" s="58"/>
      <c r="AS66" s="58"/>
      <c r="AT66" s="58"/>
      <c r="AU66" s="58"/>
      <c r="AV66" s="58"/>
      <c r="AW66" s="58">
        <v>2000000</v>
      </c>
      <c r="AX66" s="58"/>
      <c r="AY66" s="58"/>
      <c r="AZ66" s="58"/>
      <c r="BA66" s="58"/>
      <c r="BB66" s="58"/>
      <c r="BC66" s="58"/>
      <c r="BD66" s="58"/>
      <c r="BE66" s="58">
        <f>AO66+AW66</f>
        <v>2000000</v>
      </c>
      <c r="BF66" s="58"/>
      <c r="BG66" s="58"/>
      <c r="BH66" s="58"/>
      <c r="BI66" s="58"/>
      <c r="BJ66" s="58"/>
      <c r="BK66" s="58"/>
      <c r="BL66" s="58"/>
    </row>
    <row r="67" spans="1:64" ht="35.25" customHeight="1">
      <c r="A67" s="54"/>
      <c r="B67" s="54"/>
      <c r="C67" s="54"/>
      <c r="D67" s="54"/>
      <c r="E67" s="54"/>
      <c r="F67" s="54"/>
      <c r="G67" s="63" t="s">
        <v>84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59" t="s">
        <v>55</v>
      </c>
      <c r="AA67" s="59"/>
      <c r="AB67" s="59"/>
      <c r="AC67" s="59"/>
      <c r="AD67" s="59"/>
      <c r="AE67" s="60" t="s">
        <v>71</v>
      </c>
      <c r="AF67" s="61"/>
      <c r="AG67" s="61"/>
      <c r="AH67" s="61"/>
      <c r="AI67" s="61"/>
      <c r="AJ67" s="61"/>
      <c r="AK67" s="61"/>
      <c r="AL67" s="61"/>
      <c r="AM67" s="61"/>
      <c r="AN67" s="62"/>
      <c r="AO67" s="58"/>
      <c r="AP67" s="58"/>
      <c r="AQ67" s="58"/>
      <c r="AR67" s="58"/>
      <c r="AS67" s="58"/>
      <c r="AT67" s="58"/>
      <c r="AU67" s="58"/>
      <c r="AV67" s="58"/>
      <c r="AW67" s="83">
        <v>1000000</v>
      </c>
      <c r="AX67" s="84"/>
      <c r="AY67" s="84"/>
      <c r="AZ67" s="84"/>
      <c r="BA67" s="84"/>
      <c r="BB67" s="84"/>
      <c r="BC67" s="84"/>
      <c r="BD67" s="85"/>
      <c r="BE67" s="58">
        <f aca="true" t="shared" si="0" ref="BE67:BE80">AO67+AW67</f>
        <v>1000000</v>
      </c>
      <c r="BF67" s="58"/>
      <c r="BG67" s="58"/>
      <c r="BH67" s="58"/>
      <c r="BI67" s="58"/>
      <c r="BJ67" s="58"/>
      <c r="BK67" s="58"/>
      <c r="BL67" s="58"/>
    </row>
    <row r="68" spans="1:64" ht="35.25" customHeight="1">
      <c r="A68" s="54"/>
      <c r="B68" s="54"/>
      <c r="C68" s="54"/>
      <c r="D68" s="54"/>
      <c r="E68" s="54"/>
      <c r="F68" s="54"/>
      <c r="G68" s="63" t="s">
        <v>85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59" t="s">
        <v>55</v>
      </c>
      <c r="AA68" s="59"/>
      <c r="AB68" s="59"/>
      <c r="AC68" s="59"/>
      <c r="AD68" s="59"/>
      <c r="AE68" s="60" t="s">
        <v>71</v>
      </c>
      <c r="AF68" s="61"/>
      <c r="AG68" s="61"/>
      <c r="AH68" s="61"/>
      <c r="AI68" s="61"/>
      <c r="AJ68" s="61"/>
      <c r="AK68" s="61"/>
      <c r="AL68" s="61"/>
      <c r="AM68" s="61"/>
      <c r="AN68" s="62"/>
      <c r="AO68" s="58"/>
      <c r="AP68" s="58"/>
      <c r="AQ68" s="58"/>
      <c r="AR68" s="58"/>
      <c r="AS68" s="58"/>
      <c r="AT68" s="58"/>
      <c r="AU68" s="58"/>
      <c r="AV68" s="58"/>
      <c r="AW68" s="58">
        <v>500000</v>
      </c>
      <c r="AX68" s="58"/>
      <c r="AY68" s="58"/>
      <c r="AZ68" s="58"/>
      <c r="BA68" s="58"/>
      <c r="BB68" s="58"/>
      <c r="BC68" s="58"/>
      <c r="BD68" s="58"/>
      <c r="BE68" s="58">
        <f t="shared" si="0"/>
        <v>500000</v>
      </c>
      <c r="BF68" s="58"/>
      <c r="BG68" s="58"/>
      <c r="BH68" s="58"/>
      <c r="BI68" s="58"/>
      <c r="BJ68" s="58"/>
      <c r="BK68" s="58"/>
      <c r="BL68" s="58"/>
    </row>
    <row r="69" spans="1:64" ht="70.5" customHeight="1">
      <c r="A69" s="54"/>
      <c r="B69" s="54"/>
      <c r="C69" s="54"/>
      <c r="D69" s="54"/>
      <c r="E69" s="54"/>
      <c r="F69" s="54"/>
      <c r="G69" s="55" t="s">
        <v>86</v>
      </c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7"/>
      <c r="Z69" s="59" t="s">
        <v>55</v>
      </c>
      <c r="AA69" s="59"/>
      <c r="AB69" s="59"/>
      <c r="AC69" s="59"/>
      <c r="AD69" s="59"/>
      <c r="AE69" s="60" t="s">
        <v>71</v>
      </c>
      <c r="AF69" s="61"/>
      <c r="AG69" s="61"/>
      <c r="AH69" s="61"/>
      <c r="AI69" s="61"/>
      <c r="AJ69" s="61"/>
      <c r="AK69" s="61"/>
      <c r="AL69" s="61"/>
      <c r="AM69" s="61"/>
      <c r="AN69" s="62"/>
      <c r="AO69" s="58"/>
      <c r="AP69" s="58"/>
      <c r="AQ69" s="58"/>
      <c r="AR69" s="58"/>
      <c r="AS69" s="58"/>
      <c r="AT69" s="58"/>
      <c r="AU69" s="58"/>
      <c r="AV69" s="58"/>
      <c r="AW69" s="58">
        <v>200000</v>
      </c>
      <c r="AX69" s="58"/>
      <c r="AY69" s="58"/>
      <c r="AZ69" s="58"/>
      <c r="BA69" s="58"/>
      <c r="BB69" s="58"/>
      <c r="BC69" s="58"/>
      <c r="BD69" s="58"/>
      <c r="BE69" s="58">
        <f t="shared" si="0"/>
        <v>200000</v>
      </c>
      <c r="BF69" s="58"/>
      <c r="BG69" s="58"/>
      <c r="BH69" s="58"/>
      <c r="BI69" s="58"/>
      <c r="BJ69" s="58"/>
      <c r="BK69" s="58"/>
      <c r="BL69" s="58"/>
    </row>
    <row r="70" spans="1:64" ht="61.5" customHeight="1">
      <c r="A70" s="54"/>
      <c r="B70" s="54"/>
      <c r="C70" s="54"/>
      <c r="D70" s="54"/>
      <c r="E70" s="54"/>
      <c r="F70" s="54"/>
      <c r="G70" s="63" t="s">
        <v>87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5"/>
      <c r="Z70" s="59" t="s">
        <v>55</v>
      </c>
      <c r="AA70" s="59"/>
      <c r="AB70" s="59"/>
      <c r="AC70" s="59"/>
      <c r="AD70" s="59"/>
      <c r="AE70" s="60" t="s">
        <v>71</v>
      </c>
      <c r="AF70" s="61"/>
      <c r="AG70" s="61"/>
      <c r="AH70" s="61"/>
      <c r="AI70" s="61"/>
      <c r="AJ70" s="61"/>
      <c r="AK70" s="61"/>
      <c r="AL70" s="61"/>
      <c r="AM70" s="61"/>
      <c r="AN70" s="62"/>
      <c r="AO70" s="58"/>
      <c r="AP70" s="58"/>
      <c r="AQ70" s="58"/>
      <c r="AR70" s="58"/>
      <c r="AS70" s="58"/>
      <c r="AT70" s="58"/>
      <c r="AU70" s="58"/>
      <c r="AV70" s="58"/>
      <c r="AW70" s="58">
        <v>200000</v>
      </c>
      <c r="AX70" s="58"/>
      <c r="AY70" s="58"/>
      <c r="AZ70" s="58"/>
      <c r="BA70" s="58"/>
      <c r="BB70" s="58"/>
      <c r="BC70" s="58"/>
      <c r="BD70" s="58"/>
      <c r="BE70" s="58">
        <f t="shared" si="0"/>
        <v>200000</v>
      </c>
      <c r="BF70" s="58"/>
      <c r="BG70" s="58"/>
      <c r="BH70" s="58"/>
      <c r="BI70" s="58"/>
      <c r="BJ70" s="58"/>
      <c r="BK70" s="58"/>
      <c r="BL70" s="58"/>
    </row>
    <row r="71" spans="1:64" ht="35.25" customHeight="1">
      <c r="A71" s="54"/>
      <c r="B71" s="54"/>
      <c r="C71" s="54"/>
      <c r="D71" s="54"/>
      <c r="E71" s="54"/>
      <c r="F71" s="54"/>
      <c r="G71" s="63" t="s">
        <v>88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5"/>
      <c r="Z71" s="59" t="s">
        <v>55</v>
      </c>
      <c r="AA71" s="59"/>
      <c r="AB71" s="59"/>
      <c r="AC71" s="59"/>
      <c r="AD71" s="59"/>
      <c r="AE71" s="60" t="s">
        <v>71</v>
      </c>
      <c r="AF71" s="61"/>
      <c r="AG71" s="61"/>
      <c r="AH71" s="61"/>
      <c r="AI71" s="61"/>
      <c r="AJ71" s="61"/>
      <c r="AK71" s="61"/>
      <c r="AL71" s="61"/>
      <c r="AM71" s="61"/>
      <c r="AN71" s="62"/>
      <c r="AO71" s="58"/>
      <c r="AP71" s="58"/>
      <c r="AQ71" s="58"/>
      <c r="AR71" s="58"/>
      <c r="AS71" s="58"/>
      <c r="AT71" s="58"/>
      <c r="AU71" s="58"/>
      <c r="AV71" s="58"/>
      <c r="AW71" s="58">
        <v>100000</v>
      </c>
      <c r="AX71" s="58"/>
      <c r="AY71" s="58"/>
      <c r="AZ71" s="58"/>
      <c r="BA71" s="58"/>
      <c r="BB71" s="58"/>
      <c r="BC71" s="58"/>
      <c r="BD71" s="58"/>
      <c r="BE71" s="58">
        <f t="shared" si="0"/>
        <v>100000</v>
      </c>
      <c r="BF71" s="58"/>
      <c r="BG71" s="58"/>
      <c r="BH71" s="58"/>
      <c r="BI71" s="58"/>
      <c r="BJ71" s="58"/>
      <c r="BK71" s="58"/>
      <c r="BL71" s="58"/>
    </row>
    <row r="72" spans="1:64" ht="35.25" customHeight="1">
      <c r="A72" s="54"/>
      <c r="B72" s="54"/>
      <c r="C72" s="54"/>
      <c r="D72" s="54"/>
      <c r="E72" s="54"/>
      <c r="F72" s="54"/>
      <c r="G72" s="63" t="s">
        <v>89</v>
      </c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5"/>
      <c r="Z72" s="59" t="s">
        <v>55</v>
      </c>
      <c r="AA72" s="59"/>
      <c r="AB72" s="59"/>
      <c r="AC72" s="59"/>
      <c r="AD72" s="59"/>
      <c r="AE72" s="60" t="s">
        <v>71</v>
      </c>
      <c r="AF72" s="61"/>
      <c r="AG72" s="61"/>
      <c r="AH72" s="61"/>
      <c r="AI72" s="61"/>
      <c r="AJ72" s="61"/>
      <c r="AK72" s="61"/>
      <c r="AL72" s="61"/>
      <c r="AM72" s="61"/>
      <c r="AN72" s="62"/>
      <c r="AO72" s="58"/>
      <c r="AP72" s="58"/>
      <c r="AQ72" s="58"/>
      <c r="AR72" s="58"/>
      <c r="AS72" s="58"/>
      <c r="AT72" s="58"/>
      <c r="AU72" s="58"/>
      <c r="AV72" s="58"/>
      <c r="AW72" s="58">
        <v>100000</v>
      </c>
      <c r="AX72" s="58"/>
      <c r="AY72" s="58"/>
      <c r="AZ72" s="58"/>
      <c r="BA72" s="58"/>
      <c r="BB72" s="58"/>
      <c r="BC72" s="58"/>
      <c r="BD72" s="58"/>
      <c r="BE72" s="58">
        <f t="shared" si="0"/>
        <v>100000</v>
      </c>
      <c r="BF72" s="58"/>
      <c r="BG72" s="58"/>
      <c r="BH72" s="58"/>
      <c r="BI72" s="58"/>
      <c r="BJ72" s="58"/>
      <c r="BK72" s="58"/>
      <c r="BL72" s="58"/>
    </row>
    <row r="73" spans="1:64" ht="58.5" customHeight="1">
      <c r="A73" s="54"/>
      <c r="B73" s="54"/>
      <c r="C73" s="54"/>
      <c r="D73" s="54"/>
      <c r="E73" s="54"/>
      <c r="F73" s="54"/>
      <c r="G73" s="55" t="s">
        <v>90</v>
      </c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7"/>
      <c r="Z73" s="59" t="s">
        <v>55</v>
      </c>
      <c r="AA73" s="59"/>
      <c r="AB73" s="59"/>
      <c r="AC73" s="59"/>
      <c r="AD73" s="59"/>
      <c r="AE73" s="60" t="s">
        <v>71</v>
      </c>
      <c r="AF73" s="61"/>
      <c r="AG73" s="61"/>
      <c r="AH73" s="61"/>
      <c r="AI73" s="61"/>
      <c r="AJ73" s="61"/>
      <c r="AK73" s="61"/>
      <c r="AL73" s="61"/>
      <c r="AM73" s="61"/>
      <c r="AN73" s="62"/>
      <c r="AO73" s="58"/>
      <c r="AP73" s="58"/>
      <c r="AQ73" s="58"/>
      <c r="AR73" s="58"/>
      <c r="AS73" s="58"/>
      <c r="AT73" s="58"/>
      <c r="AU73" s="58"/>
      <c r="AV73" s="58"/>
      <c r="AW73" s="58">
        <v>400000</v>
      </c>
      <c r="AX73" s="58"/>
      <c r="AY73" s="58"/>
      <c r="AZ73" s="58"/>
      <c r="BA73" s="58"/>
      <c r="BB73" s="58"/>
      <c r="BC73" s="58"/>
      <c r="BD73" s="58"/>
      <c r="BE73" s="58">
        <f t="shared" si="0"/>
        <v>400000</v>
      </c>
      <c r="BF73" s="58"/>
      <c r="BG73" s="58"/>
      <c r="BH73" s="58"/>
      <c r="BI73" s="58"/>
      <c r="BJ73" s="58"/>
      <c r="BK73" s="58"/>
      <c r="BL73" s="58"/>
    </row>
    <row r="74" spans="1:64" ht="35.25" customHeight="1">
      <c r="A74" s="54"/>
      <c r="B74" s="54"/>
      <c r="C74" s="54"/>
      <c r="D74" s="54"/>
      <c r="E74" s="54"/>
      <c r="F74" s="54"/>
      <c r="G74" s="63" t="s">
        <v>91</v>
      </c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5"/>
      <c r="Z74" s="59" t="s">
        <v>55</v>
      </c>
      <c r="AA74" s="59"/>
      <c r="AB74" s="59"/>
      <c r="AC74" s="59"/>
      <c r="AD74" s="59"/>
      <c r="AE74" s="60" t="s">
        <v>71</v>
      </c>
      <c r="AF74" s="61"/>
      <c r="AG74" s="61"/>
      <c r="AH74" s="61"/>
      <c r="AI74" s="61"/>
      <c r="AJ74" s="61"/>
      <c r="AK74" s="61"/>
      <c r="AL74" s="61"/>
      <c r="AM74" s="61"/>
      <c r="AN74" s="62"/>
      <c r="AO74" s="58"/>
      <c r="AP74" s="58"/>
      <c r="AQ74" s="58"/>
      <c r="AR74" s="58"/>
      <c r="AS74" s="58"/>
      <c r="AT74" s="58"/>
      <c r="AU74" s="58"/>
      <c r="AV74" s="58"/>
      <c r="AW74" s="58">
        <v>50000</v>
      </c>
      <c r="AX74" s="58"/>
      <c r="AY74" s="58"/>
      <c r="AZ74" s="58"/>
      <c r="BA74" s="58"/>
      <c r="BB74" s="58"/>
      <c r="BC74" s="58"/>
      <c r="BD74" s="58"/>
      <c r="BE74" s="58">
        <f t="shared" si="0"/>
        <v>50000</v>
      </c>
      <c r="BF74" s="58"/>
      <c r="BG74" s="58"/>
      <c r="BH74" s="58"/>
      <c r="BI74" s="58"/>
      <c r="BJ74" s="58"/>
      <c r="BK74" s="58"/>
      <c r="BL74" s="58"/>
    </row>
    <row r="75" spans="1:64" ht="35.25" customHeight="1">
      <c r="A75" s="54"/>
      <c r="B75" s="54"/>
      <c r="C75" s="54"/>
      <c r="D75" s="54"/>
      <c r="E75" s="54"/>
      <c r="F75" s="54"/>
      <c r="G75" s="63" t="s">
        <v>92</v>
      </c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5"/>
      <c r="Z75" s="59" t="s">
        <v>55</v>
      </c>
      <c r="AA75" s="59"/>
      <c r="AB75" s="59"/>
      <c r="AC75" s="59"/>
      <c r="AD75" s="59"/>
      <c r="AE75" s="60" t="s">
        <v>71</v>
      </c>
      <c r="AF75" s="61"/>
      <c r="AG75" s="61"/>
      <c r="AH75" s="61"/>
      <c r="AI75" s="61"/>
      <c r="AJ75" s="61"/>
      <c r="AK75" s="61"/>
      <c r="AL75" s="61"/>
      <c r="AM75" s="61"/>
      <c r="AN75" s="62"/>
      <c r="AO75" s="58"/>
      <c r="AP75" s="58"/>
      <c r="AQ75" s="58"/>
      <c r="AR75" s="58"/>
      <c r="AS75" s="58"/>
      <c r="AT75" s="58"/>
      <c r="AU75" s="58"/>
      <c r="AV75" s="58"/>
      <c r="AW75" s="58">
        <v>50000</v>
      </c>
      <c r="AX75" s="58"/>
      <c r="AY75" s="58"/>
      <c r="AZ75" s="58"/>
      <c r="BA75" s="58"/>
      <c r="BB75" s="58"/>
      <c r="BC75" s="58"/>
      <c r="BD75" s="58"/>
      <c r="BE75" s="58">
        <f t="shared" si="0"/>
        <v>50000</v>
      </c>
      <c r="BF75" s="58"/>
      <c r="BG75" s="58"/>
      <c r="BH75" s="58"/>
      <c r="BI75" s="58"/>
      <c r="BJ75" s="58"/>
      <c r="BK75" s="58"/>
      <c r="BL75" s="58"/>
    </row>
    <row r="76" spans="1:64" ht="35.25" customHeight="1">
      <c r="A76" s="54"/>
      <c r="B76" s="54"/>
      <c r="C76" s="54"/>
      <c r="D76" s="54"/>
      <c r="E76" s="54"/>
      <c r="F76" s="54"/>
      <c r="G76" s="63" t="s">
        <v>93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5"/>
      <c r="Z76" s="59" t="s">
        <v>55</v>
      </c>
      <c r="AA76" s="59"/>
      <c r="AB76" s="59"/>
      <c r="AC76" s="59"/>
      <c r="AD76" s="59"/>
      <c r="AE76" s="60" t="s">
        <v>71</v>
      </c>
      <c r="AF76" s="61"/>
      <c r="AG76" s="61"/>
      <c r="AH76" s="61"/>
      <c r="AI76" s="61"/>
      <c r="AJ76" s="61"/>
      <c r="AK76" s="61"/>
      <c r="AL76" s="61"/>
      <c r="AM76" s="61"/>
      <c r="AN76" s="62"/>
      <c r="AO76" s="58"/>
      <c r="AP76" s="58"/>
      <c r="AQ76" s="58"/>
      <c r="AR76" s="58"/>
      <c r="AS76" s="58"/>
      <c r="AT76" s="58"/>
      <c r="AU76" s="58"/>
      <c r="AV76" s="58"/>
      <c r="AW76" s="58">
        <v>50000</v>
      </c>
      <c r="AX76" s="58"/>
      <c r="AY76" s="58"/>
      <c r="AZ76" s="58"/>
      <c r="BA76" s="58"/>
      <c r="BB76" s="58"/>
      <c r="BC76" s="58"/>
      <c r="BD76" s="58"/>
      <c r="BE76" s="58">
        <f t="shared" si="0"/>
        <v>50000</v>
      </c>
      <c r="BF76" s="58"/>
      <c r="BG76" s="58"/>
      <c r="BH76" s="58"/>
      <c r="BI76" s="58"/>
      <c r="BJ76" s="58"/>
      <c r="BK76" s="58"/>
      <c r="BL76" s="58"/>
    </row>
    <row r="77" spans="1:64" ht="35.25" customHeight="1">
      <c r="A77" s="54"/>
      <c r="B77" s="54"/>
      <c r="C77" s="54"/>
      <c r="D77" s="54"/>
      <c r="E77" s="54"/>
      <c r="F77" s="54"/>
      <c r="G77" s="63" t="s">
        <v>94</v>
      </c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5"/>
      <c r="Z77" s="59" t="s">
        <v>55</v>
      </c>
      <c r="AA77" s="59"/>
      <c r="AB77" s="59"/>
      <c r="AC77" s="59"/>
      <c r="AD77" s="59"/>
      <c r="AE77" s="60" t="s">
        <v>71</v>
      </c>
      <c r="AF77" s="61"/>
      <c r="AG77" s="61"/>
      <c r="AH77" s="61"/>
      <c r="AI77" s="61"/>
      <c r="AJ77" s="61"/>
      <c r="AK77" s="61"/>
      <c r="AL77" s="61"/>
      <c r="AM77" s="61"/>
      <c r="AN77" s="62"/>
      <c r="AO77" s="58"/>
      <c r="AP77" s="58"/>
      <c r="AQ77" s="58"/>
      <c r="AR77" s="58"/>
      <c r="AS77" s="58"/>
      <c r="AT77" s="58"/>
      <c r="AU77" s="58"/>
      <c r="AV77" s="58"/>
      <c r="AW77" s="58">
        <v>50000</v>
      </c>
      <c r="AX77" s="58"/>
      <c r="AY77" s="58"/>
      <c r="AZ77" s="58"/>
      <c r="BA77" s="58"/>
      <c r="BB77" s="58"/>
      <c r="BC77" s="58"/>
      <c r="BD77" s="58"/>
      <c r="BE77" s="58">
        <f t="shared" si="0"/>
        <v>50000</v>
      </c>
      <c r="BF77" s="58"/>
      <c r="BG77" s="58"/>
      <c r="BH77" s="58"/>
      <c r="BI77" s="58"/>
      <c r="BJ77" s="58"/>
      <c r="BK77" s="58"/>
      <c r="BL77" s="58"/>
    </row>
    <row r="78" spans="1:64" ht="50.25" customHeight="1">
      <c r="A78" s="54"/>
      <c r="B78" s="54"/>
      <c r="C78" s="54"/>
      <c r="D78" s="54"/>
      <c r="E78" s="54"/>
      <c r="F78" s="54"/>
      <c r="G78" s="63" t="s">
        <v>95</v>
      </c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5"/>
      <c r="Z78" s="59" t="s">
        <v>55</v>
      </c>
      <c r="AA78" s="59"/>
      <c r="AB78" s="59"/>
      <c r="AC78" s="59"/>
      <c r="AD78" s="59"/>
      <c r="AE78" s="60" t="s">
        <v>71</v>
      </c>
      <c r="AF78" s="61"/>
      <c r="AG78" s="61"/>
      <c r="AH78" s="61"/>
      <c r="AI78" s="61"/>
      <c r="AJ78" s="61"/>
      <c r="AK78" s="61"/>
      <c r="AL78" s="61"/>
      <c r="AM78" s="61"/>
      <c r="AN78" s="62"/>
      <c r="AO78" s="58"/>
      <c r="AP78" s="58"/>
      <c r="AQ78" s="58"/>
      <c r="AR78" s="58"/>
      <c r="AS78" s="58"/>
      <c r="AT78" s="58"/>
      <c r="AU78" s="58"/>
      <c r="AV78" s="58"/>
      <c r="AW78" s="58">
        <v>50000</v>
      </c>
      <c r="AX78" s="58"/>
      <c r="AY78" s="58"/>
      <c r="AZ78" s="58"/>
      <c r="BA78" s="58"/>
      <c r="BB78" s="58"/>
      <c r="BC78" s="58"/>
      <c r="BD78" s="58"/>
      <c r="BE78" s="58">
        <f t="shared" si="0"/>
        <v>50000</v>
      </c>
      <c r="BF78" s="58"/>
      <c r="BG78" s="58"/>
      <c r="BH78" s="58"/>
      <c r="BI78" s="58"/>
      <c r="BJ78" s="58"/>
      <c r="BK78" s="58"/>
      <c r="BL78" s="58"/>
    </row>
    <row r="79" spans="1:64" ht="35.25" customHeight="1">
      <c r="A79" s="54"/>
      <c r="B79" s="54"/>
      <c r="C79" s="54"/>
      <c r="D79" s="54"/>
      <c r="E79" s="54"/>
      <c r="F79" s="54"/>
      <c r="G79" s="63" t="s">
        <v>96</v>
      </c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5"/>
      <c r="Z79" s="59" t="s">
        <v>55</v>
      </c>
      <c r="AA79" s="59"/>
      <c r="AB79" s="59"/>
      <c r="AC79" s="59"/>
      <c r="AD79" s="59"/>
      <c r="AE79" s="60" t="s">
        <v>71</v>
      </c>
      <c r="AF79" s="61"/>
      <c r="AG79" s="61"/>
      <c r="AH79" s="61"/>
      <c r="AI79" s="61"/>
      <c r="AJ79" s="61"/>
      <c r="AK79" s="61"/>
      <c r="AL79" s="61"/>
      <c r="AM79" s="61"/>
      <c r="AN79" s="62"/>
      <c r="AO79" s="58"/>
      <c r="AP79" s="58"/>
      <c r="AQ79" s="58"/>
      <c r="AR79" s="58"/>
      <c r="AS79" s="58"/>
      <c r="AT79" s="58"/>
      <c r="AU79" s="58"/>
      <c r="AV79" s="58"/>
      <c r="AW79" s="58">
        <v>50000</v>
      </c>
      <c r="AX79" s="58"/>
      <c r="AY79" s="58"/>
      <c r="AZ79" s="58"/>
      <c r="BA79" s="58"/>
      <c r="BB79" s="58"/>
      <c r="BC79" s="58"/>
      <c r="BD79" s="58"/>
      <c r="BE79" s="58">
        <f t="shared" si="0"/>
        <v>50000</v>
      </c>
      <c r="BF79" s="58"/>
      <c r="BG79" s="58"/>
      <c r="BH79" s="58"/>
      <c r="BI79" s="58"/>
      <c r="BJ79" s="58"/>
      <c r="BK79" s="58"/>
      <c r="BL79" s="58"/>
    </row>
    <row r="80" spans="1:64" ht="35.25" customHeight="1">
      <c r="A80" s="54"/>
      <c r="B80" s="54"/>
      <c r="C80" s="54"/>
      <c r="D80" s="54"/>
      <c r="E80" s="54"/>
      <c r="F80" s="54"/>
      <c r="G80" s="63" t="s">
        <v>97</v>
      </c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5"/>
      <c r="Z80" s="59" t="s">
        <v>55</v>
      </c>
      <c r="AA80" s="59"/>
      <c r="AB80" s="59"/>
      <c r="AC80" s="59"/>
      <c r="AD80" s="59"/>
      <c r="AE80" s="60" t="s">
        <v>71</v>
      </c>
      <c r="AF80" s="61"/>
      <c r="AG80" s="61"/>
      <c r="AH80" s="61"/>
      <c r="AI80" s="61"/>
      <c r="AJ80" s="61"/>
      <c r="AK80" s="61"/>
      <c r="AL80" s="61"/>
      <c r="AM80" s="61"/>
      <c r="AN80" s="62"/>
      <c r="AO80" s="58"/>
      <c r="AP80" s="58"/>
      <c r="AQ80" s="58"/>
      <c r="AR80" s="58"/>
      <c r="AS80" s="58"/>
      <c r="AT80" s="58"/>
      <c r="AU80" s="58"/>
      <c r="AV80" s="58"/>
      <c r="AW80" s="133">
        <v>100000</v>
      </c>
      <c r="AX80" s="133"/>
      <c r="AY80" s="133"/>
      <c r="AZ80" s="133"/>
      <c r="BA80" s="133"/>
      <c r="BB80" s="133"/>
      <c r="BC80" s="133"/>
      <c r="BD80" s="133"/>
      <c r="BE80" s="58">
        <f t="shared" si="0"/>
        <v>100000</v>
      </c>
      <c r="BF80" s="58"/>
      <c r="BG80" s="58"/>
      <c r="BH80" s="58"/>
      <c r="BI80" s="58"/>
      <c r="BJ80" s="58"/>
      <c r="BK80" s="58"/>
      <c r="BL80" s="58"/>
    </row>
    <row r="81" spans="1:64" s="2" customFormat="1" ht="18" customHeight="1">
      <c r="A81" s="79">
        <v>0</v>
      </c>
      <c r="B81" s="79"/>
      <c r="C81" s="79"/>
      <c r="D81" s="79"/>
      <c r="E81" s="79"/>
      <c r="F81" s="79"/>
      <c r="G81" s="66" t="s">
        <v>57</v>
      </c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2"/>
      <c r="Z81" s="69"/>
      <c r="AA81" s="69"/>
      <c r="AB81" s="69"/>
      <c r="AC81" s="69"/>
      <c r="AD81" s="69"/>
      <c r="AE81" s="80"/>
      <c r="AF81" s="81"/>
      <c r="AG81" s="81"/>
      <c r="AH81" s="81"/>
      <c r="AI81" s="81"/>
      <c r="AJ81" s="81"/>
      <c r="AK81" s="81"/>
      <c r="AL81" s="81"/>
      <c r="AM81" s="81"/>
      <c r="AN81" s="82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</row>
    <row r="82" spans="1:64" ht="22.5" customHeight="1">
      <c r="A82" s="54">
        <v>0</v>
      </c>
      <c r="B82" s="54"/>
      <c r="C82" s="54"/>
      <c r="D82" s="54"/>
      <c r="E82" s="54"/>
      <c r="F82" s="54"/>
      <c r="G82" s="55" t="s">
        <v>117</v>
      </c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1"/>
      <c r="Z82" s="59" t="s">
        <v>58</v>
      </c>
      <c r="AA82" s="59"/>
      <c r="AB82" s="59"/>
      <c r="AC82" s="59"/>
      <c r="AD82" s="59"/>
      <c r="AE82" s="60" t="s">
        <v>73</v>
      </c>
      <c r="AF82" s="61"/>
      <c r="AG82" s="61"/>
      <c r="AH82" s="61"/>
      <c r="AI82" s="61"/>
      <c r="AJ82" s="61"/>
      <c r="AK82" s="61"/>
      <c r="AL82" s="61"/>
      <c r="AM82" s="61"/>
      <c r="AN82" s="62"/>
      <c r="AO82" s="58"/>
      <c r="AP82" s="58"/>
      <c r="AQ82" s="58"/>
      <c r="AR82" s="58"/>
      <c r="AS82" s="58"/>
      <c r="AT82" s="58"/>
      <c r="AU82" s="58"/>
      <c r="AV82" s="58"/>
      <c r="AW82" s="52">
        <v>5</v>
      </c>
      <c r="AX82" s="52"/>
      <c r="AY82" s="52"/>
      <c r="AZ82" s="52"/>
      <c r="BA82" s="52"/>
      <c r="BB82" s="52"/>
      <c r="BC82" s="52"/>
      <c r="BD82" s="52"/>
      <c r="BE82" s="52">
        <f>AO82+AW82</f>
        <v>5</v>
      </c>
      <c r="BF82" s="52"/>
      <c r="BG82" s="52"/>
      <c r="BH82" s="52"/>
      <c r="BI82" s="52"/>
      <c r="BJ82" s="52"/>
      <c r="BK82" s="52"/>
      <c r="BL82" s="52"/>
    </row>
    <row r="83" spans="1:64" ht="33.75" customHeight="1">
      <c r="A83" s="54"/>
      <c r="B83" s="54"/>
      <c r="C83" s="54"/>
      <c r="D83" s="54"/>
      <c r="E83" s="54"/>
      <c r="F83" s="54"/>
      <c r="G83" s="63" t="s">
        <v>98</v>
      </c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5"/>
      <c r="Z83" s="59" t="s">
        <v>58</v>
      </c>
      <c r="AA83" s="59"/>
      <c r="AB83" s="59"/>
      <c r="AC83" s="59"/>
      <c r="AD83" s="59"/>
      <c r="AE83" s="60" t="s">
        <v>73</v>
      </c>
      <c r="AF83" s="61"/>
      <c r="AG83" s="61"/>
      <c r="AH83" s="61"/>
      <c r="AI83" s="61"/>
      <c r="AJ83" s="61"/>
      <c r="AK83" s="61"/>
      <c r="AL83" s="61"/>
      <c r="AM83" s="61"/>
      <c r="AN83" s="62"/>
      <c r="AO83" s="58"/>
      <c r="AP83" s="58"/>
      <c r="AQ83" s="58"/>
      <c r="AR83" s="58"/>
      <c r="AS83" s="58"/>
      <c r="AT83" s="58"/>
      <c r="AU83" s="58"/>
      <c r="AV83" s="58"/>
      <c r="AW83" s="134">
        <v>10</v>
      </c>
      <c r="AX83" s="135"/>
      <c r="AY83" s="135"/>
      <c r="AZ83" s="135"/>
      <c r="BA83" s="135"/>
      <c r="BB83" s="135"/>
      <c r="BC83" s="135"/>
      <c r="BD83" s="136"/>
      <c r="BE83" s="52">
        <f>AO83+AW83</f>
        <v>10</v>
      </c>
      <c r="BF83" s="52"/>
      <c r="BG83" s="52"/>
      <c r="BH83" s="52"/>
      <c r="BI83" s="52"/>
      <c r="BJ83" s="52"/>
      <c r="BK83" s="52"/>
      <c r="BL83" s="52"/>
    </row>
    <row r="84" spans="1:64" s="2" customFormat="1" ht="18" customHeight="1">
      <c r="A84" s="79">
        <v>0</v>
      </c>
      <c r="B84" s="79"/>
      <c r="C84" s="79"/>
      <c r="D84" s="79"/>
      <c r="E84" s="79"/>
      <c r="F84" s="79"/>
      <c r="G84" s="66" t="s">
        <v>60</v>
      </c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8"/>
      <c r="Z84" s="69"/>
      <c r="AA84" s="69"/>
      <c r="AB84" s="69"/>
      <c r="AC84" s="69"/>
      <c r="AD84" s="69"/>
      <c r="AE84" s="80"/>
      <c r="AF84" s="81"/>
      <c r="AG84" s="81"/>
      <c r="AH84" s="81"/>
      <c r="AI84" s="81"/>
      <c r="AJ84" s="81"/>
      <c r="AK84" s="81"/>
      <c r="AL84" s="81"/>
      <c r="AM84" s="81"/>
      <c r="AN84" s="82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</row>
    <row r="85" spans="1:64" ht="18.75" customHeight="1">
      <c r="A85" s="54">
        <v>0</v>
      </c>
      <c r="B85" s="54"/>
      <c r="C85" s="54"/>
      <c r="D85" s="54"/>
      <c r="E85" s="54"/>
      <c r="F85" s="54"/>
      <c r="G85" s="55" t="s">
        <v>99</v>
      </c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7"/>
      <c r="Z85" s="59" t="s">
        <v>55</v>
      </c>
      <c r="AA85" s="59"/>
      <c r="AB85" s="59"/>
      <c r="AC85" s="59"/>
      <c r="AD85" s="59"/>
      <c r="AE85" s="60" t="s">
        <v>75</v>
      </c>
      <c r="AF85" s="61"/>
      <c r="AG85" s="61"/>
      <c r="AH85" s="61"/>
      <c r="AI85" s="61"/>
      <c r="AJ85" s="61"/>
      <c r="AK85" s="61"/>
      <c r="AL85" s="61"/>
      <c r="AM85" s="61"/>
      <c r="AN85" s="62"/>
      <c r="AO85" s="58"/>
      <c r="AP85" s="58"/>
      <c r="AQ85" s="58"/>
      <c r="AR85" s="58"/>
      <c r="AS85" s="58"/>
      <c r="AT85" s="58"/>
      <c r="AU85" s="58"/>
      <c r="AV85" s="58"/>
      <c r="AW85" s="58">
        <f>(AW66+AW67+AW68+AW80+AW72)/AW82</f>
        <v>740000</v>
      </c>
      <c r="AX85" s="58"/>
      <c r="AY85" s="58"/>
      <c r="AZ85" s="58"/>
      <c r="BA85" s="58"/>
      <c r="BB85" s="58"/>
      <c r="BC85" s="58"/>
      <c r="BD85" s="58"/>
      <c r="BE85" s="58">
        <f>AO85+AW85</f>
        <v>740000</v>
      </c>
      <c r="BF85" s="58"/>
      <c r="BG85" s="58"/>
      <c r="BH85" s="58"/>
      <c r="BI85" s="58"/>
      <c r="BJ85" s="58"/>
      <c r="BK85" s="58"/>
      <c r="BL85" s="58"/>
    </row>
    <row r="86" spans="1:64" ht="36" customHeight="1">
      <c r="A86" s="54"/>
      <c r="B86" s="54"/>
      <c r="C86" s="54"/>
      <c r="D86" s="54"/>
      <c r="E86" s="54"/>
      <c r="F86" s="54"/>
      <c r="G86" s="63" t="s">
        <v>100</v>
      </c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5"/>
      <c r="Z86" s="59" t="s">
        <v>55</v>
      </c>
      <c r="AA86" s="59"/>
      <c r="AB86" s="59"/>
      <c r="AC86" s="59"/>
      <c r="AD86" s="59"/>
      <c r="AE86" s="60" t="s">
        <v>75</v>
      </c>
      <c r="AF86" s="61"/>
      <c r="AG86" s="61"/>
      <c r="AH86" s="61"/>
      <c r="AI86" s="61"/>
      <c r="AJ86" s="61"/>
      <c r="AK86" s="61"/>
      <c r="AL86" s="61"/>
      <c r="AM86" s="61"/>
      <c r="AN86" s="62"/>
      <c r="AO86" s="58"/>
      <c r="AP86" s="58"/>
      <c r="AQ86" s="58"/>
      <c r="AR86" s="58"/>
      <c r="AS86" s="58"/>
      <c r="AT86" s="58"/>
      <c r="AU86" s="58"/>
      <c r="AV86" s="58"/>
      <c r="AW86" s="58">
        <f>(AW69+AW70+AW71+AW73+AW74+AW75+AW76+AW77+AW78+AW79)/AW83</f>
        <v>120000</v>
      </c>
      <c r="AX86" s="58"/>
      <c r="AY86" s="58"/>
      <c r="AZ86" s="58"/>
      <c r="BA86" s="58"/>
      <c r="BB86" s="58"/>
      <c r="BC86" s="58"/>
      <c r="BD86" s="58"/>
      <c r="BE86" s="58">
        <f>AO86+AW86</f>
        <v>120000</v>
      </c>
      <c r="BF86" s="58"/>
      <c r="BG86" s="58"/>
      <c r="BH86" s="58"/>
      <c r="BI86" s="58"/>
      <c r="BJ86" s="58"/>
      <c r="BK86" s="58"/>
      <c r="BL86" s="58"/>
    </row>
    <row r="87" spans="1:64" s="2" customFormat="1" ht="18.75" customHeight="1">
      <c r="A87" s="79">
        <v>0</v>
      </c>
      <c r="B87" s="79"/>
      <c r="C87" s="79"/>
      <c r="D87" s="79"/>
      <c r="E87" s="79"/>
      <c r="F87" s="79"/>
      <c r="G87" s="66" t="s">
        <v>61</v>
      </c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8"/>
      <c r="Z87" s="69"/>
      <c r="AA87" s="69"/>
      <c r="AB87" s="69"/>
      <c r="AC87" s="69"/>
      <c r="AD87" s="69"/>
      <c r="AE87" s="80"/>
      <c r="AF87" s="81"/>
      <c r="AG87" s="81"/>
      <c r="AH87" s="81"/>
      <c r="AI87" s="81"/>
      <c r="AJ87" s="81"/>
      <c r="AK87" s="81"/>
      <c r="AL87" s="81"/>
      <c r="AM87" s="81"/>
      <c r="AN87" s="82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</row>
    <row r="88" spans="1:64" ht="51" customHeight="1">
      <c r="A88" s="54">
        <v>0</v>
      </c>
      <c r="B88" s="54"/>
      <c r="C88" s="54"/>
      <c r="D88" s="54"/>
      <c r="E88" s="54"/>
      <c r="F88" s="54"/>
      <c r="G88" s="55" t="s">
        <v>110</v>
      </c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7"/>
      <c r="Z88" s="59" t="s">
        <v>62</v>
      </c>
      <c r="AA88" s="59"/>
      <c r="AB88" s="59"/>
      <c r="AC88" s="59"/>
      <c r="AD88" s="59"/>
      <c r="AE88" s="60" t="s">
        <v>75</v>
      </c>
      <c r="AF88" s="61"/>
      <c r="AG88" s="61"/>
      <c r="AH88" s="61"/>
      <c r="AI88" s="61"/>
      <c r="AJ88" s="61"/>
      <c r="AK88" s="61"/>
      <c r="AL88" s="61"/>
      <c r="AM88" s="61"/>
      <c r="AN88" s="62"/>
      <c r="AO88" s="58"/>
      <c r="AP88" s="58"/>
      <c r="AQ88" s="58"/>
      <c r="AR88" s="58"/>
      <c r="AS88" s="58"/>
      <c r="AT88" s="58"/>
      <c r="AU88" s="58"/>
      <c r="AV88" s="58"/>
      <c r="AW88" s="52">
        <f>(AW66+3000000)/19973126*100</f>
        <v>25.033637698976115</v>
      </c>
      <c r="AX88" s="52"/>
      <c r="AY88" s="52"/>
      <c r="AZ88" s="52"/>
      <c r="BA88" s="52"/>
      <c r="BB88" s="52"/>
      <c r="BC88" s="52"/>
      <c r="BD88" s="52"/>
      <c r="BE88" s="52">
        <f aca="true" t="shared" si="1" ref="BE88:BE93">AO88+AW88</f>
        <v>25.033637698976115</v>
      </c>
      <c r="BF88" s="52"/>
      <c r="BG88" s="52"/>
      <c r="BH88" s="52"/>
      <c r="BI88" s="52"/>
      <c r="BJ88" s="52"/>
      <c r="BK88" s="52"/>
      <c r="BL88" s="52"/>
    </row>
    <row r="89" spans="1:64" ht="65.25" customHeight="1">
      <c r="A89" s="54"/>
      <c r="B89" s="54"/>
      <c r="C89" s="54"/>
      <c r="D89" s="54"/>
      <c r="E89" s="54"/>
      <c r="F89" s="54"/>
      <c r="G89" s="55" t="s">
        <v>111</v>
      </c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7"/>
      <c r="Z89" s="59" t="s">
        <v>62</v>
      </c>
      <c r="AA89" s="59"/>
      <c r="AB89" s="59"/>
      <c r="AC89" s="59"/>
      <c r="AD89" s="59"/>
      <c r="AE89" s="60" t="s">
        <v>75</v>
      </c>
      <c r="AF89" s="61"/>
      <c r="AG89" s="61"/>
      <c r="AH89" s="61"/>
      <c r="AI89" s="61"/>
      <c r="AJ89" s="61"/>
      <c r="AK89" s="61"/>
      <c r="AL89" s="61"/>
      <c r="AM89" s="61"/>
      <c r="AN89" s="62"/>
      <c r="AO89" s="58"/>
      <c r="AP89" s="58"/>
      <c r="AQ89" s="58"/>
      <c r="AR89" s="58"/>
      <c r="AS89" s="58"/>
      <c r="AT89" s="58"/>
      <c r="AU89" s="58"/>
      <c r="AV89" s="58"/>
      <c r="AW89" s="52">
        <f>(AW67+4471778.77)/18370999*100</f>
        <v>29.784873266826693</v>
      </c>
      <c r="AX89" s="52"/>
      <c r="AY89" s="52"/>
      <c r="AZ89" s="52"/>
      <c r="BA89" s="52"/>
      <c r="BB89" s="52"/>
      <c r="BC89" s="52"/>
      <c r="BD89" s="52"/>
      <c r="BE89" s="52">
        <f t="shared" si="1"/>
        <v>29.784873266826693</v>
      </c>
      <c r="BF89" s="52"/>
      <c r="BG89" s="52"/>
      <c r="BH89" s="52"/>
      <c r="BI89" s="52"/>
      <c r="BJ89" s="52"/>
      <c r="BK89" s="52"/>
      <c r="BL89" s="52"/>
    </row>
    <row r="90" spans="1:64" ht="63.75" customHeight="1">
      <c r="A90" s="54"/>
      <c r="B90" s="54"/>
      <c r="C90" s="54"/>
      <c r="D90" s="54"/>
      <c r="E90" s="54"/>
      <c r="F90" s="54"/>
      <c r="G90" s="55" t="s">
        <v>112</v>
      </c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7"/>
      <c r="Z90" s="59" t="s">
        <v>62</v>
      </c>
      <c r="AA90" s="59"/>
      <c r="AB90" s="59"/>
      <c r="AC90" s="59"/>
      <c r="AD90" s="59"/>
      <c r="AE90" s="60" t="s">
        <v>75</v>
      </c>
      <c r="AF90" s="61"/>
      <c r="AG90" s="61"/>
      <c r="AH90" s="61"/>
      <c r="AI90" s="61"/>
      <c r="AJ90" s="61"/>
      <c r="AK90" s="61"/>
      <c r="AL90" s="61"/>
      <c r="AM90" s="61"/>
      <c r="AN90" s="62"/>
      <c r="AO90" s="58"/>
      <c r="AP90" s="58"/>
      <c r="AQ90" s="58"/>
      <c r="AR90" s="58"/>
      <c r="AS90" s="58"/>
      <c r="AT90" s="58"/>
      <c r="AU90" s="58"/>
      <c r="AV90" s="58"/>
      <c r="AW90" s="52">
        <f>AW68/7326277*100</f>
        <v>6.824748777585123</v>
      </c>
      <c r="AX90" s="52"/>
      <c r="AY90" s="52"/>
      <c r="AZ90" s="52"/>
      <c r="BA90" s="52"/>
      <c r="BB90" s="52"/>
      <c r="BC90" s="52"/>
      <c r="BD90" s="52"/>
      <c r="BE90" s="52">
        <f t="shared" si="1"/>
        <v>6.824748777585123</v>
      </c>
      <c r="BF90" s="52"/>
      <c r="BG90" s="52"/>
      <c r="BH90" s="52"/>
      <c r="BI90" s="52"/>
      <c r="BJ90" s="52"/>
      <c r="BK90" s="52"/>
      <c r="BL90" s="52"/>
    </row>
    <row r="91" spans="1:64" ht="65.25" customHeight="1">
      <c r="A91" s="54"/>
      <c r="B91" s="54"/>
      <c r="C91" s="54"/>
      <c r="D91" s="54"/>
      <c r="E91" s="54"/>
      <c r="F91" s="54"/>
      <c r="G91" s="55" t="s">
        <v>113</v>
      </c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7"/>
      <c r="Z91" s="59" t="s">
        <v>62</v>
      </c>
      <c r="AA91" s="59"/>
      <c r="AB91" s="59"/>
      <c r="AC91" s="59"/>
      <c r="AD91" s="59"/>
      <c r="AE91" s="60" t="s">
        <v>75</v>
      </c>
      <c r="AF91" s="61"/>
      <c r="AG91" s="61"/>
      <c r="AH91" s="61"/>
      <c r="AI91" s="61"/>
      <c r="AJ91" s="61"/>
      <c r="AK91" s="61"/>
      <c r="AL91" s="61"/>
      <c r="AM91" s="61"/>
      <c r="AN91" s="62"/>
      <c r="AO91" s="58"/>
      <c r="AP91" s="58"/>
      <c r="AQ91" s="58"/>
      <c r="AR91" s="58"/>
      <c r="AS91" s="58"/>
      <c r="AT91" s="58"/>
      <c r="AU91" s="58"/>
      <c r="AV91" s="58"/>
      <c r="AW91" s="52">
        <f>AW72/8650378*100</f>
        <v>1.1560188468064634</v>
      </c>
      <c r="AX91" s="52"/>
      <c r="AY91" s="52"/>
      <c r="AZ91" s="52"/>
      <c r="BA91" s="52"/>
      <c r="BB91" s="52"/>
      <c r="BC91" s="52"/>
      <c r="BD91" s="52"/>
      <c r="BE91" s="52">
        <f t="shared" si="1"/>
        <v>1.1560188468064634</v>
      </c>
      <c r="BF91" s="52"/>
      <c r="BG91" s="52"/>
      <c r="BH91" s="52"/>
      <c r="BI91" s="52"/>
      <c r="BJ91" s="52"/>
      <c r="BK91" s="52"/>
      <c r="BL91" s="52"/>
    </row>
    <row r="92" spans="1:64" ht="51.75" customHeight="1">
      <c r="A92" s="54"/>
      <c r="B92" s="54"/>
      <c r="C92" s="54"/>
      <c r="D92" s="54"/>
      <c r="E92" s="54"/>
      <c r="F92" s="54"/>
      <c r="G92" s="55" t="s">
        <v>108</v>
      </c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7"/>
      <c r="Z92" s="59" t="s">
        <v>62</v>
      </c>
      <c r="AA92" s="59"/>
      <c r="AB92" s="59"/>
      <c r="AC92" s="59"/>
      <c r="AD92" s="59"/>
      <c r="AE92" s="60" t="s">
        <v>75</v>
      </c>
      <c r="AF92" s="61"/>
      <c r="AG92" s="61"/>
      <c r="AH92" s="61"/>
      <c r="AI92" s="61"/>
      <c r="AJ92" s="61"/>
      <c r="AK92" s="61"/>
      <c r="AL92" s="61"/>
      <c r="AM92" s="61"/>
      <c r="AN92" s="62"/>
      <c r="AO92" s="58"/>
      <c r="AP92" s="58"/>
      <c r="AQ92" s="58"/>
      <c r="AR92" s="58"/>
      <c r="AS92" s="58"/>
      <c r="AT92" s="58"/>
      <c r="AU92" s="58"/>
      <c r="AV92" s="58"/>
      <c r="AW92" s="52">
        <f>(65923472+AW80)/68621716*100</f>
        <v>96.21367090266294</v>
      </c>
      <c r="AX92" s="52"/>
      <c r="AY92" s="52"/>
      <c r="AZ92" s="52"/>
      <c r="BA92" s="52"/>
      <c r="BB92" s="52"/>
      <c r="BC92" s="52"/>
      <c r="BD92" s="52"/>
      <c r="BE92" s="52">
        <f t="shared" si="1"/>
        <v>96.21367090266294</v>
      </c>
      <c r="BF92" s="52"/>
      <c r="BG92" s="52"/>
      <c r="BH92" s="52"/>
      <c r="BI92" s="52"/>
      <c r="BJ92" s="52"/>
      <c r="BK92" s="52"/>
      <c r="BL92" s="52"/>
    </row>
    <row r="93" spans="1:64" ht="48" customHeight="1">
      <c r="A93" s="54"/>
      <c r="B93" s="54"/>
      <c r="C93" s="54"/>
      <c r="D93" s="54"/>
      <c r="E93" s="54"/>
      <c r="F93" s="54"/>
      <c r="G93" s="137" t="s">
        <v>106</v>
      </c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59" t="s">
        <v>62</v>
      </c>
      <c r="AA93" s="59"/>
      <c r="AB93" s="59"/>
      <c r="AC93" s="59"/>
      <c r="AD93" s="59"/>
      <c r="AE93" s="60" t="s">
        <v>75</v>
      </c>
      <c r="AF93" s="61"/>
      <c r="AG93" s="61"/>
      <c r="AH93" s="61"/>
      <c r="AI93" s="61"/>
      <c r="AJ93" s="61"/>
      <c r="AK93" s="61"/>
      <c r="AL93" s="61"/>
      <c r="AM93" s="61"/>
      <c r="AN93" s="62"/>
      <c r="AO93" s="58"/>
      <c r="AP93" s="58"/>
      <c r="AQ93" s="58"/>
      <c r="AR93" s="58"/>
      <c r="AS93" s="58"/>
      <c r="AT93" s="58"/>
      <c r="AU93" s="58"/>
      <c r="AV93" s="58"/>
      <c r="AW93" s="52">
        <f>AW83/10*100</f>
        <v>100</v>
      </c>
      <c r="AX93" s="52"/>
      <c r="AY93" s="52"/>
      <c r="AZ93" s="52"/>
      <c r="BA93" s="52"/>
      <c r="BB93" s="52"/>
      <c r="BC93" s="52"/>
      <c r="BD93" s="52"/>
      <c r="BE93" s="52">
        <f t="shared" si="1"/>
        <v>100</v>
      </c>
      <c r="BF93" s="52"/>
      <c r="BG93" s="52"/>
      <c r="BH93" s="52"/>
      <c r="BI93" s="52"/>
      <c r="BJ93" s="52"/>
      <c r="BK93" s="52"/>
      <c r="BL93" s="52"/>
    </row>
    <row r="94" spans="1:64" ht="15.75" customHeight="1">
      <c r="A94" s="32"/>
      <c r="B94" s="32"/>
      <c r="C94" s="32"/>
      <c r="D94" s="32"/>
      <c r="E94" s="32"/>
      <c r="F94" s="32"/>
      <c r="G94" s="38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8"/>
      <c r="AA94" s="38"/>
      <c r="AB94" s="38"/>
      <c r="AC94" s="38"/>
      <c r="AD94" s="38"/>
      <c r="AE94" s="38"/>
      <c r="AF94" s="39"/>
      <c r="AG94" s="39"/>
      <c r="AH94" s="39"/>
      <c r="AI94" s="39"/>
      <c r="AJ94" s="39"/>
      <c r="AK94" s="39"/>
      <c r="AL94" s="39"/>
      <c r="AM94" s="39"/>
      <c r="AN94" s="39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</row>
    <row r="95" spans="1:64" ht="38.25" customHeight="1">
      <c r="A95" s="54" t="s">
        <v>18</v>
      </c>
      <c r="B95" s="54"/>
      <c r="C95" s="54"/>
      <c r="D95" s="54"/>
      <c r="E95" s="54"/>
      <c r="F95" s="54"/>
      <c r="G95" s="72" t="s">
        <v>31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4"/>
      <c r="Z95" s="54" t="s">
        <v>2</v>
      </c>
      <c r="AA95" s="54"/>
      <c r="AB95" s="54"/>
      <c r="AC95" s="54"/>
      <c r="AD95" s="54"/>
      <c r="AE95" s="54" t="s">
        <v>1</v>
      </c>
      <c r="AF95" s="54"/>
      <c r="AG95" s="54"/>
      <c r="AH95" s="54"/>
      <c r="AI95" s="54"/>
      <c r="AJ95" s="54"/>
      <c r="AK95" s="54"/>
      <c r="AL95" s="54"/>
      <c r="AM95" s="54"/>
      <c r="AN95" s="54"/>
      <c r="AO95" s="72" t="s">
        <v>19</v>
      </c>
      <c r="AP95" s="73"/>
      <c r="AQ95" s="73"/>
      <c r="AR95" s="73"/>
      <c r="AS95" s="73"/>
      <c r="AT95" s="73"/>
      <c r="AU95" s="73"/>
      <c r="AV95" s="74"/>
      <c r="AW95" s="72" t="s">
        <v>20</v>
      </c>
      <c r="AX95" s="73"/>
      <c r="AY95" s="73"/>
      <c r="AZ95" s="73"/>
      <c r="BA95" s="73"/>
      <c r="BB95" s="73"/>
      <c r="BC95" s="73"/>
      <c r="BD95" s="74"/>
      <c r="BE95" s="72" t="s">
        <v>17</v>
      </c>
      <c r="BF95" s="73"/>
      <c r="BG95" s="73"/>
      <c r="BH95" s="73"/>
      <c r="BI95" s="73"/>
      <c r="BJ95" s="73"/>
      <c r="BK95" s="73"/>
      <c r="BL95" s="74"/>
    </row>
    <row r="96" spans="1:64" ht="18" customHeight="1">
      <c r="A96" s="54">
        <v>1</v>
      </c>
      <c r="B96" s="54"/>
      <c r="C96" s="54"/>
      <c r="D96" s="54"/>
      <c r="E96" s="54"/>
      <c r="F96" s="54"/>
      <c r="G96" s="72">
        <v>2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4"/>
      <c r="Z96" s="54">
        <v>3</v>
      </c>
      <c r="AA96" s="54"/>
      <c r="AB96" s="54"/>
      <c r="AC96" s="54"/>
      <c r="AD96" s="54"/>
      <c r="AE96" s="54">
        <v>4</v>
      </c>
      <c r="AF96" s="54"/>
      <c r="AG96" s="54"/>
      <c r="AH96" s="54"/>
      <c r="AI96" s="54"/>
      <c r="AJ96" s="54"/>
      <c r="AK96" s="54"/>
      <c r="AL96" s="54"/>
      <c r="AM96" s="54"/>
      <c r="AN96" s="54"/>
      <c r="AO96" s="54">
        <v>5</v>
      </c>
      <c r="AP96" s="54"/>
      <c r="AQ96" s="54"/>
      <c r="AR96" s="54"/>
      <c r="AS96" s="54"/>
      <c r="AT96" s="54"/>
      <c r="AU96" s="54"/>
      <c r="AV96" s="54"/>
      <c r="AW96" s="54">
        <v>6</v>
      </c>
      <c r="AX96" s="54"/>
      <c r="AY96" s="54"/>
      <c r="AZ96" s="54"/>
      <c r="BA96" s="54"/>
      <c r="BB96" s="54"/>
      <c r="BC96" s="54"/>
      <c r="BD96" s="54"/>
      <c r="BE96" s="54">
        <v>7</v>
      </c>
      <c r="BF96" s="54"/>
      <c r="BG96" s="54"/>
      <c r="BH96" s="54"/>
      <c r="BI96" s="54"/>
      <c r="BJ96" s="54"/>
      <c r="BK96" s="54"/>
      <c r="BL96" s="54"/>
    </row>
    <row r="97" spans="1:64" ht="19.5" customHeight="1">
      <c r="A97" s="72"/>
      <c r="B97" s="73"/>
      <c r="C97" s="73"/>
      <c r="D97" s="73"/>
      <c r="E97" s="73"/>
      <c r="F97" s="74"/>
      <c r="G97" s="76" t="s">
        <v>77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8"/>
      <c r="Z97" s="72"/>
      <c r="AA97" s="73"/>
      <c r="AB97" s="73"/>
      <c r="AC97" s="73"/>
      <c r="AD97" s="74"/>
      <c r="AE97" s="72"/>
      <c r="AF97" s="73"/>
      <c r="AG97" s="73"/>
      <c r="AH97" s="73"/>
      <c r="AI97" s="73"/>
      <c r="AJ97" s="73"/>
      <c r="AK97" s="73"/>
      <c r="AL97" s="73"/>
      <c r="AM97" s="73"/>
      <c r="AN97" s="74"/>
      <c r="AO97" s="72"/>
      <c r="AP97" s="73"/>
      <c r="AQ97" s="73"/>
      <c r="AR97" s="73"/>
      <c r="AS97" s="73"/>
      <c r="AT97" s="73"/>
      <c r="AU97" s="73"/>
      <c r="AV97" s="74"/>
      <c r="AW97" s="72"/>
      <c r="AX97" s="73"/>
      <c r="AY97" s="73"/>
      <c r="AZ97" s="73"/>
      <c r="BA97" s="73"/>
      <c r="BB97" s="73"/>
      <c r="BC97" s="73"/>
      <c r="BD97" s="74"/>
      <c r="BE97" s="72"/>
      <c r="BF97" s="73"/>
      <c r="BG97" s="73"/>
      <c r="BH97" s="73"/>
      <c r="BI97" s="73"/>
      <c r="BJ97" s="73"/>
      <c r="BK97" s="73"/>
      <c r="BL97" s="74"/>
    </row>
    <row r="98" spans="1:64" ht="18" customHeight="1">
      <c r="A98" s="79">
        <v>0</v>
      </c>
      <c r="B98" s="79"/>
      <c r="C98" s="79"/>
      <c r="D98" s="79"/>
      <c r="E98" s="79"/>
      <c r="F98" s="79"/>
      <c r="G98" s="66" t="s">
        <v>54</v>
      </c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2"/>
      <c r="Z98" s="69"/>
      <c r="AA98" s="69"/>
      <c r="AB98" s="69"/>
      <c r="AC98" s="69"/>
      <c r="AD98" s="69"/>
      <c r="AE98" s="96"/>
      <c r="AF98" s="96"/>
      <c r="AG98" s="96"/>
      <c r="AH98" s="96"/>
      <c r="AI98" s="96"/>
      <c r="AJ98" s="96"/>
      <c r="AK98" s="96"/>
      <c r="AL98" s="96"/>
      <c r="AM98" s="96"/>
      <c r="AN98" s="66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</row>
    <row r="99" spans="1:64" ht="18" customHeight="1">
      <c r="A99" s="54">
        <v>0</v>
      </c>
      <c r="B99" s="54"/>
      <c r="C99" s="54"/>
      <c r="D99" s="54"/>
      <c r="E99" s="54"/>
      <c r="F99" s="54"/>
      <c r="G99" s="55" t="s">
        <v>72</v>
      </c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7"/>
      <c r="Z99" s="59" t="s">
        <v>55</v>
      </c>
      <c r="AA99" s="59"/>
      <c r="AB99" s="59"/>
      <c r="AC99" s="59"/>
      <c r="AD99" s="59"/>
      <c r="AE99" s="60" t="s">
        <v>71</v>
      </c>
      <c r="AF99" s="61"/>
      <c r="AG99" s="61"/>
      <c r="AH99" s="61"/>
      <c r="AI99" s="61"/>
      <c r="AJ99" s="61"/>
      <c r="AK99" s="61"/>
      <c r="AL99" s="61"/>
      <c r="AM99" s="61"/>
      <c r="AN99" s="62"/>
      <c r="AO99" s="58"/>
      <c r="AP99" s="58"/>
      <c r="AQ99" s="58"/>
      <c r="AR99" s="58"/>
      <c r="AS99" s="58"/>
      <c r="AT99" s="58"/>
      <c r="AU99" s="58"/>
      <c r="AV99" s="58"/>
      <c r="AW99" s="58">
        <f>SUM(AW100:BD103)</f>
        <v>2770000</v>
      </c>
      <c r="AX99" s="58"/>
      <c r="AY99" s="58"/>
      <c r="AZ99" s="58"/>
      <c r="BA99" s="58"/>
      <c r="BB99" s="58"/>
      <c r="BC99" s="58"/>
      <c r="BD99" s="58"/>
      <c r="BE99" s="58">
        <f>AO99+AW99</f>
        <v>2770000</v>
      </c>
      <c r="BF99" s="58"/>
      <c r="BG99" s="58"/>
      <c r="BH99" s="58"/>
      <c r="BI99" s="58"/>
      <c r="BJ99" s="58"/>
      <c r="BK99" s="58"/>
      <c r="BL99" s="58"/>
    </row>
    <row r="100" spans="1:64" ht="51.75" customHeight="1">
      <c r="A100" s="54">
        <v>0</v>
      </c>
      <c r="B100" s="54"/>
      <c r="C100" s="54"/>
      <c r="D100" s="54"/>
      <c r="E100" s="54"/>
      <c r="F100" s="54"/>
      <c r="G100" s="55" t="s">
        <v>81</v>
      </c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7"/>
      <c r="Z100" s="59" t="s">
        <v>55</v>
      </c>
      <c r="AA100" s="59"/>
      <c r="AB100" s="59"/>
      <c r="AC100" s="59"/>
      <c r="AD100" s="59"/>
      <c r="AE100" s="60" t="s">
        <v>71</v>
      </c>
      <c r="AF100" s="61"/>
      <c r="AG100" s="61"/>
      <c r="AH100" s="61"/>
      <c r="AI100" s="61"/>
      <c r="AJ100" s="61"/>
      <c r="AK100" s="61"/>
      <c r="AL100" s="61"/>
      <c r="AM100" s="61"/>
      <c r="AN100" s="62"/>
      <c r="AO100" s="58"/>
      <c r="AP100" s="58"/>
      <c r="AQ100" s="58"/>
      <c r="AR100" s="58"/>
      <c r="AS100" s="58"/>
      <c r="AT100" s="58"/>
      <c r="AU100" s="58"/>
      <c r="AV100" s="58"/>
      <c r="AW100" s="58">
        <v>2000000</v>
      </c>
      <c r="AX100" s="58"/>
      <c r="AY100" s="58"/>
      <c r="AZ100" s="58"/>
      <c r="BA100" s="58"/>
      <c r="BB100" s="58"/>
      <c r="BC100" s="58"/>
      <c r="BD100" s="58"/>
      <c r="BE100" s="58">
        <f>AO100+AW100</f>
        <v>2000000</v>
      </c>
      <c r="BF100" s="58"/>
      <c r="BG100" s="58"/>
      <c r="BH100" s="58"/>
      <c r="BI100" s="58"/>
      <c r="BJ100" s="58"/>
      <c r="BK100" s="58"/>
      <c r="BL100" s="58"/>
    </row>
    <row r="101" spans="1:64" ht="64.5" customHeight="1">
      <c r="A101" s="54"/>
      <c r="B101" s="54"/>
      <c r="C101" s="54"/>
      <c r="D101" s="54"/>
      <c r="E101" s="54"/>
      <c r="F101" s="54"/>
      <c r="G101" s="55" t="s">
        <v>116</v>
      </c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1"/>
      <c r="Z101" s="59" t="s">
        <v>55</v>
      </c>
      <c r="AA101" s="59"/>
      <c r="AB101" s="59"/>
      <c r="AC101" s="59"/>
      <c r="AD101" s="59"/>
      <c r="AE101" s="60" t="s">
        <v>71</v>
      </c>
      <c r="AF101" s="61"/>
      <c r="AG101" s="61"/>
      <c r="AH101" s="61"/>
      <c r="AI101" s="61"/>
      <c r="AJ101" s="61"/>
      <c r="AK101" s="61"/>
      <c r="AL101" s="61"/>
      <c r="AM101" s="61"/>
      <c r="AN101" s="62"/>
      <c r="AO101" s="58"/>
      <c r="AP101" s="58"/>
      <c r="AQ101" s="58"/>
      <c r="AR101" s="58"/>
      <c r="AS101" s="58"/>
      <c r="AT101" s="58"/>
      <c r="AU101" s="58"/>
      <c r="AV101" s="58"/>
      <c r="AW101" s="58">
        <v>300000</v>
      </c>
      <c r="AX101" s="58"/>
      <c r="AY101" s="58"/>
      <c r="AZ101" s="58"/>
      <c r="BA101" s="58"/>
      <c r="BB101" s="58"/>
      <c r="BC101" s="58"/>
      <c r="BD101" s="58"/>
      <c r="BE101" s="58">
        <f>AO101+AW101</f>
        <v>300000</v>
      </c>
      <c r="BF101" s="58"/>
      <c r="BG101" s="58"/>
      <c r="BH101" s="58"/>
      <c r="BI101" s="58"/>
      <c r="BJ101" s="58"/>
      <c r="BK101" s="58"/>
      <c r="BL101" s="58"/>
    </row>
    <row r="102" spans="1:64" ht="69" customHeight="1">
      <c r="A102" s="54"/>
      <c r="B102" s="54"/>
      <c r="C102" s="54"/>
      <c r="D102" s="54"/>
      <c r="E102" s="54"/>
      <c r="F102" s="54"/>
      <c r="G102" s="63" t="s">
        <v>115</v>
      </c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5"/>
      <c r="Z102" s="59" t="s">
        <v>55</v>
      </c>
      <c r="AA102" s="59"/>
      <c r="AB102" s="59"/>
      <c r="AC102" s="59"/>
      <c r="AD102" s="59"/>
      <c r="AE102" s="60" t="s">
        <v>71</v>
      </c>
      <c r="AF102" s="61"/>
      <c r="AG102" s="61"/>
      <c r="AH102" s="61"/>
      <c r="AI102" s="61"/>
      <c r="AJ102" s="61"/>
      <c r="AK102" s="61"/>
      <c r="AL102" s="61"/>
      <c r="AM102" s="61"/>
      <c r="AN102" s="62"/>
      <c r="AO102" s="58"/>
      <c r="AP102" s="58"/>
      <c r="AQ102" s="58"/>
      <c r="AR102" s="58"/>
      <c r="AS102" s="58"/>
      <c r="AT102" s="58"/>
      <c r="AU102" s="58"/>
      <c r="AV102" s="58"/>
      <c r="AW102" s="58">
        <v>270000</v>
      </c>
      <c r="AX102" s="58"/>
      <c r="AY102" s="58"/>
      <c r="AZ102" s="58"/>
      <c r="BA102" s="58"/>
      <c r="BB102" s="58"/>
      <c r="BC102" s="58"/>
      <c r="BD102" s="58"/>
      <c r="BE102" s="58">
        <f>AO102+AW102</f>
        <v>270000</v>
      </c>
      <c r="BF102" s="58"/>
      <c r="BG102" s="58"/>
      <c r="BH102" s="58"/>
      <c r="BI102" s="58"/>
      <c r="BJ102" s="58"/>
      <c r="BK102" s="58"/>
      <c r="BL102" s="58"/>
    </row>
    <row r="103" spans="1:64" ht="50.25" customHeight="1">
      <c r="A103" s="54"/>
      <c r="B103" s="54"/>
      <c r="C103" s="54"/>
      <c r="D103" s="54"/>
      <c r="E103" s="54"/>
      <c r="F103" s="54"/>
      <c r="G103" s="63" t="s">
        <v>101</v>
      </c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5"/>
      <c r="Z103" s="59" t="s">
        <v>55</v>
      </c>
      <c r="AA103" s="59"/>
      <c r="AB103" s="59"/>
      <c r="AC103" s="59"/>
      <c r="AD103" s="59"/>
      <c r="AE103" s="60" t="s">
        <v>71</v>
      </c>
      <c r="AF103" s="61"/>
      <c r="AG103" s="61"/>
      <c r="AH103" s="61"/>
      <c r="AI103" s="61"/>
      <c r="AJ103" s="61"/>
      <c r="AK103" s="61"/>
      <c r="AL103" s="61"/>
      <c r="AM103" s="61"/>
      <c r="AN103" s="62"/>
      <c r="AO103" s="58"/>
      <c r="AP103" s="58"/>
      <c r="AQ103" s="58"/>
      <c r="AR103" s="58"/>
      <c r="AS103" s="58"/>
      <c r="AT103" s="58"/>
      <c r="AU103" s="58"/>
      <c r="AV103" s="58"/>
      <c r="AW103" s="58">
        <v>200000</v>
      </c>
      <c r="AX103" s="58"/>
      <c r="AY103" s="58"/>
      <c r="AZ103" s="58"/>
      <c r="BA103" s="58"/>
      <c r="BB103" s="58"/>
      <c r="BC103" s="58"/>
      <c r="BD103" s="58"/>
      <c r="BE103" s="58">
        <f>AO103+AW103</f>
        <v>200000</v>
      </c>
      <c r="BF103" s="58"/>
      <c r="BG103" s="58"/>
      <c r="BH103" s="58"/>
      <c r="BI103" s="58"/>
      <c r="BJ103" s="58"/>
      <c r="BK103" s="58"/>
      <c r="BL103" s="58"/>
    </row>
    <row r="104" spans="1:64" ht="18" customHeight="1">
      <c r="A104" s="79">
        <v>0</v>
      </c>
      <c r="B104" s="79"/>
      <c r="C104" s="79"/>
      <c r="D104" s="79"/>
      <c r="E104" s="79"/>
      <c r="F104" s="79"/>
      <c r="G104" s="66" t="s">
        <v>57</v>
      </c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8"/>
      <c r="Z104" s="69"/>
      <c r="AA104" s="69"/>
      <c r="AB104" s="69"/>
      <c r="AC104" s="69"/>
      <c r="AD104" s="69"/>
      <c r="AE104" s="80"/>
      <c r="AF104" s="81"/>
      <c r="AG104" s="81"/>
      <c r="AH104" s="81"/>
      <c r="AI104" s="81"/>
      <c r="AJ104" s="81"/>
      <c r="AK104" s="81"/>
      <c r="AL104" s="81"/>
      <c r="AM104" s="81"/>
      <c r="AN104" s="82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</row>
    <row r="105" spans="1:64" ht="21.75" customHeight="1">
      <c r="A105" s="88">
        <v>0</v>
      </c>
      <c r="B105" s="89"/>
      <c r="C105" s="89"/>
      <c r="D105" s="89"/>
      <c r="E105" s="89"/>
      <c r="F105" s="90"/>
      <c r="G105" s="55" t="s">
        <v>59</v>
      </c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7"/>
      <c r="Z105" s="59" t="s">
        <v>58</v>
      </c>
      <c r="AA105" s="59"/>
      <c r="AB105" s="59"/>
      <c r="AC105" s="59"/>
      <c r="AD105" s="59"/>
      <c r="AE105" s="60" t="s">
        <v>73</v>
      </c>
      <c r="AF105" s="61"/>
      <c r="AG105" s="61"/>
      <c r="AH105" s="61"/>
      <c r="AI105" s="61"/>
      <c r="AJ105" s="61"/>
      <c r="AK105" s="61"/>
      <c r="AL105" s="61"/>
      <c r="AM105" s="61"/>
      <c r="AN105" s="62"/>
      <c r="AO105" s="58"/>
      <c r="AP105" s="58"/>
      <c r="AQ105" s="58"/>
      <c r="AR105" s="58"/>
      <c r="AS105" s="58"/>
      <c r="AT105" s="58"/>
      <c r="AU105" s="58"/>
      <c r="AV105" s="58"/>
      <c r="AW105" s="52">
        <v>1</v>
      </c>
      <c r="AX105" s="52"/>
      <c r="AY105" s="52"/>
      <c r="AZ105" s="52"/>
      <c r="BA105" s="52"/>
      <c r="BB105" s="52"/>
      <c r="BC105" s="52"/>
      <c r="BD105" s="52"/>
      <c r="BE105" s="52">
        <f>AO105+AW105</f>
        <v>1</v>
      </c>
      <c r="BF105" s="52"/>
      <c r="BG105" s="52"/>
      <c r="BH105" s="52"/>
      <c r="BI105" s="52"/>
      <c r="BJ105" s="52"/>
      <c r="BK105" s="52"/>
      <c r="BL105" s="52"/>
    </row>
    <row r="106" spans="1:64" ht="50.25" customHeight="1">
      <c r="A106" s="54"/>
      <c r="B106" s="54"/>
      <c r="C106" s="54"/>
      <c r="D106" s="54"/>
      <c r="E106" s="54"/>
      <c r="F106" s="54"/>
      <c r="G106" s="63" t="s">
        <v>103</v>
      </c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5"/>
      <c r="Z106" s="59" t="s">
        <v>58</v>
      </c>
      <c r="AA106" s="59"/>
      <c r="AB106" s="59"/>
      <c r="AC106" s="59"/>
      <c r="AD106" s="59"/>
      <c r="AE106" s="60" t="s">
        <v>73</v>
      </c>
      <c r="AF106" s="61"/>
      <c r="AG106" s="61"/>
      <c r="AH106" s="61"/>
      <c r="AI106" s="61"/>
      <c r="AJ106" s="61"/>
      <c r="AK106" s="61"/>
      <c r="AL106" s="61"/>
      <c r="AM106" s="61"/>
      <c r="AN106" s="62"/>
      <c r="AO106" s="58"/>
      <c r="AP106" s="58"/>
      <c r="AQ106" s="58"/>
      <c r="AR106" s="58"/>
      <c r="AS106" s="58"/>
      <c r="AT106" s="58"/>
      <c r="AU106" s="58"/>
      <c r="AV106" s="58"/>
      <c r="AW106" s="52">
        <v>3</v>
      </c>
      <c r="AX106" s="52"/>
      <c r="AY106" s="52"/>
      <c r="AZ106" s="52"/>
      <c r="BA106" s="52"/>
      <c r="BB106" s="52"/>
      <c r="BC106" s="52"/>
      <c r="BD106" s="52"/>
      <c r="BE106" s="52">
        <f>AO106+AW106</f>
        <v>3</v>
      </c>
      <c r="BF106" s="52"/>
      <c r="BG106" s="52"/>
      <c r="BH106" s="52"/>
      <c r="BI106" s="52"/>
      <c r="BJ106" s="52"/>
      <c r="BK106" s="52"/>
      <c r="BL106" s="52"/>
    </row>
    <row r="107" spans="1:64" ht="18" customHeight="1">
      <c r="A107" s="79">
        <v>0</v>
      </c>
      <c r="B107" s="79"/>
      <c r="C107" s="79"/>
      <c r="D107" s="79"/>
      <c r="E107" s="79"/>
      <c r="F107" s="79"/>
      <c r="G107" s="66" t="s">
        <v>60</v>
      </c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8"/>
      <c r="Z107" s="69"/>
      <c r="AA107" s="69"/>
      <c r="AB107" s="69"/>
      <c r="AC107" s="69"/>
      <c r="AD107" s="69"/>
      <c r="AE107" s="80"/>
      <c r="AF107" s="81"/>
      <c r="AG107" s="81"/>
      <c r="AH107" s="81"/>
      <c r="AI107" s="81"/>
      <c r="AJ107" s="81"/>
      <c r="AK107" s="81"/>
      <c r="AL107" s="81"/>
      <c r="AM107" s="81"/>
      <c r="AN107" s="82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</row>
    <row r="108" spans="1:80" ht="36.75" customHeight="1">
      <c r="A108" s="72"/>
      <c r="B108" s="73"/>
      <c r="C108" s="73"/>
      <c r="D108" s="73"/>
      <c r="E108" s="73"/>
      <c r="F108" s="74"/>
      <c r="G108" s="55" t="s">
        <v>80</v>
      </c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1"/>
      <c r="Z108" s="60" t="s">
        <v>55</v>
      </c>
      <c r="AA108" s="86"/>
      <c r="AB108" s="86"/>
      <c r="AC108" s="86"/>
      <c r="AD108" s="87"/>
      <c r="AE108" s="60" t="s">
        <v>75</v>
      </c>
      <c r="AF108" s="86"/>
      <c r="AG108" s="86"/>
      <c r="AH108" s="86"/>
      <c r="AI108" s="86"/>
      <c r="AJ108" s="86"/>
      <c r="AK108" s="86"/>
      <c r="AL108" s="86"/>
      <c r="AM108" s="86"/>
      <c r="AN108" s="87"/>
      <c r="AO108" s="83"/>
      <c r="AP108" s="84"/>
      <c r="AQ108" s="84"/>
      <c r="AR108" s="84"/>
      <c r="AS108" s="84"/>
      <c r="AT108" s="84"/>
      <c r="AU108" s="84"/>
      <c r="AV108" s="85"/>
      <c r="AW108" s="83">
        <f>AW100</f>
        <v>2000000</v>
      </c>
      <c r="AX108" s="84"/>
      <c r="AY108" s="84"/>
      <c r="AZ108" s="84"/>
      <c r="BA108" s="84"/>
      <c r="BB108" s="84"/>
      <c r="BC108" s="84"/>
      <c r="BD108" s="85"/>
      <c r="BE108" s="83">
        <f>AO108+AW108</f>
        <v>2000000</v>
      </c>
      <c r="BF108" s="84"/>
      <c r="BG108" s="84"/>
      <c r="BH108" s="84"/>
      <c r="BI108" s="84"/>
      <c r="BJ108" s="84"/>
      <c r="BK108" s="84"/>
      <c r="BL108" s="85"/>
      <c r="CB108" s="51"/>
    </row>
    <row r="109" spans="1:80" ht="36" customHeight="1">
      <c r="A109" s="72"/>
      <c r="B109" s="73"/>
      <c r="C109" s="73"/>
      <c r="D109" s="73"/>
      <c r="E109" s="73"/>
      <c r="F109" s="74"/>
      <c r="G109" s="55" t="s">
        <v>105</v>
      </c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1"/>
      <c r="Z109" s="59" t="s">
        <v>55</v>
      </c>
      <c r="AA109" s="59"/>
      <c r="AB109" s="59"/>
      <c r="AC109" s="59"/>
      <c r="AD109" s="59"/>
      <c r="AE109" s="60" t="s">
        <v>75</v>
      </c>
      <c r="AF109" s="86"/>
      <c r="AG109" s="86"/>
      <c r="AH109" s="86"/>
      <c r="AI109" s="86"/>
      <c r="AJ109" s="86"/>
      <c r="AK109" s="86"/>
      <c r="AL109" s="86"/>
      <c r="AM109" s="86"/>
      <c r="AN109" s="87"/>
      <c r="AO109" s="83"/>
      <c r="AP109" s="84"/>
      <c r="AQ109" s="84"/>
      <c r="AR109" s="84"/>
      <c r="AS109" s="84"/>
      <c r="AT109" s="84"/>
      <c r="AU109" s="84"/>
      <c r="AV109" s="85"/>
      <c r="AW109" s="83">
        <f>(AW101+AW102+AW103)/AW106</f>
        <v>256666.66666666666</v>
      </c>
      <c r="AX109" s="84"/>
      <c r="AY109" s="84"/>
      <c r="AZ109" s="84"/>
      <c r="BA109" s="84"/>
      <c r="BB109" s="84"/>
      <c r="BC109" s="84"/>
      <c r="BD109" s="85"/>
      <c r="BE109" s="83">
        <f>AO109+AW109</f>
        <v>256666.66666666666</v>
      </c>
      <c r="BF109" s="84"/>
      <c r="BG109" s="84"/>
      <c r="BH109" s="84"/>
      <c r="BI109" s="84"/>
      <c r="BJ109" s="84"/>
      <c r="BK109" s="84"/>
      <c r="BL109" s="85"/>
      <c r="CB109" s="51"/>
    </row>
    <row r="110" spans="1:64" ht="18" customHeight="1">
      <c r="A110" s="79">
        <v>0</v>
      </c>
      <c r="B110" s="79"/>
      <c r="C110" s="79"/>
      <c r="D110" s="79"/>
      <c r="E110" s="79"/>
      <c r="F110" s="79"/>
      <c r="G110" s="66" t="s">
        <v>61</v>
      </c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8"/>
      <c r="Z110" s="69"/>
      <c r="AA110" s="69"/>
      <c r="AB110" s="69"/>
      <c r="AC110" s="69"/>
      <c r="AD110" s="69"/>
      <c r="AE110" s="80"/>
      <c r="AF110" s="81"/>
      <c r="AG110" s="81"/>
      <c r="AH110" s="81"/>
      <c r="AI110" s="81"/>
      <c r="AJ110" s="81"/>
      <c r="AK110" s="81"/>
      <c r="AL110" s="81"/>
      <c r="AM110" s="81"/>
      <c r="AN110" s="82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</row>
    <row r="111" spans="1:64" ht="69.75" customHeight="1">
      <c r="A111" s="54">
        <v>0</v>
      </c>
      <c r="B111" s="54"/>
      <c r="C111" s="54"/>
      <c r="D111" s="54"/>
      <c r="E111" s="54"/>
      <c r="F111" s="54"/>
      <c r="G111" s="55" t="s">
        <v>114</v>
      </c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7"/>
      <c r="Z111" s="59" t="s">
        <v>62</v>
      </c>
      <c r="AA111" s="59"/>
      <c r="AB111" s="59"/>
      <c r="AC111" s="59"/>
      <c r="AD111" s="59"/>
      <c r="AE111" s="60" t="s">
        <v>75</v>
      </c>
      <c r="AF111" s="61"/>
      <c r="AG111" s="61"/>
      <c r="AH111" s="61"/>
      <c r="AI111" s="61"/>
      <c r="AJ111" s="61"/>
      <c r="AK111" s="61"/>
      <c r="AL111" s="61"/>
      <c r="AM111" s="61"/>
      <c r="AN111" s="62"/>
      <c r="AO111" s="58"/>
      <c r="AP111" s="58"/>
      <c r="AQ111" s="58"/>
      <c r="AR111" s="58"/>
      <c r="AS111" s="58"/>
      <c r="AT111" s="58"/>
      <c r="AU111" s="58"/>
      <c r="AV111" s="58"/>
      <c r="AW111" s="52">
        <f>(AW100+2000000)/10423167*100</f>
        <v>38.3760521154463</v>
      </c>
      <c r="AX111" s="52"/>
      <c r="AY111" s="52"/>
      <c r="AZ111" s="52"/>
      <c r="BA111" s="52"/>
      <c r="BB111" s="52"/>
      <c r="BC111" s="52"/>
      <c r="BD111" s="52"/>
      <c r="BE111" s="52">
        <f>AO111+AW111</f>
        <v>38.3760521154463</v>
      </c>
      <c r="BF111" s="52"/>
      <c r="BG111" s="52"/>
      <c r="BH111" s="52"/>
      <c r="BI111" s="52"/>
      <c r="BJ111" s="52"/>
      <c r="BK111" s="52"/>
      <c r="BL111" s="52"/>
    </row>
    <row r="112" spans="1:64" ht="53.25" customHeight="1">
      <c r="A112" s="54"/>
      <c r="B112" s="54"/>
      <c r="C112" s="54"/>
      <c r="D112" s="54"/>
      <c r="E112" s="54"/>
      <c r="F112" s="54"/>
      <c r="G112" s="137" t="s">
        <v>106</v>
      </c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59" t="s">
        <v>62</v>
      </c>
      <c r="AA112" s="59"/>
      <c r="AB112" s="59"/>
      <c r="AC112" s="59"/>
      <c r="AD112" s="59"/>
      <c r="AE112" s="60" t="s">
        <v>75</v>
      </c>
      <c r="AF112" s="61"/>
      <c r="AG112" s="61"/>
      <c r="AH112" s="61"/>
      <c r="AI112" s="61"/>
      <c r="AJ112" s="61"/>
      <c r="AK112" s="61"/>
      <c r="AL112" s="61"/>
      <c r="AM112" s="61"/>
      <c r="AN112" s="62"/>
      <c r="AO112" s="58"/>
      <c r="AP112" s="58"/>
      <c r="AQ112" s="58"/>
      <c r="AR112" s="58"/>
      <c r="AS112" s="58"/>
      <c r="AT112" s="58"/>
      <c r="AU112" s="58"/>
      <c r="AV112" s="58"/>
      <c r="AW112" s="52">
        <f>AW106/3*100</f>
        <v>100</v>
      </c>
      <c r="AX112" s="52"/>
      <c r="AY112" s="52"/>
      <c r="AZ112" s="52"/>
      <c r="BA112" s="52"/>
      <c r="BB112" s="52"/>
      <c r="BC112" s="52"/>
      <c r="BD112" s="52"/>
      <c r="BE112" s="52">
        <f>AO112+AW112</f>
        <v>100</v>
      </c>
      <c r="BF112" s="52"/>
      <c r="BG112" s="52"/>
      <c r="BH112" s="52"/>
      <c r="BI112" s="52"/>
      <c r="BJ112" s="52"/>
      <c r="BK112" s="52"/>
      <c r="BL112" s="52"/>
    </row>
    <row r="117" spans="1:59" ht="39" customHeight="1">
      <c r="A117" s="100" t="s">
        <v>82</v>
      </c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1"/>
      <c r="AG117" s="111"/>
      <c r="AH117" s="111"/>
      <c r="AI117" s="111"/>
      <c r="AJ117" s="111"/>
      <c r="AK117" s="111"/>
      <c r="AL117" s="111"/>
      <c r="AM117" s="111"/>
      <c r="AN117" s="5"/>
      <c r="AO117" s="105" t="s">
        <v>104</v>
      </c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</row>
    <row r="118" spans="23:59" ht="18" customHeight="1">
      <c r="W118" s="102" t="s">
        <v>5</v>
      </c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2"/>
      <c r="AL118" s="102"/>
      <c r="AM118" s="102"/>
      <c r="AN118" s="46"/>
      <c r="AO118" s="102" t="s">
        <v>38</v>
      </c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2"/>
      <c r="BC118" s="102"/>
      <c r="BD118" s="102"/>
      <c r="BE118" s="102"/>
      <c r="BF118" s="102"/>
      <c r="BG118" s="102"/>
    </row>
    <row r="119" spans="1:6" ht="15.75" customHeight="1">
      <c r="A119" s="115" t="s">
        <v>3</v>
      </c>
      <c r="B119" s="115"/>
      <c r="C119" s="115"/>
      <c r="D119" s="115"/>
      <c r="E119" s="115"/>
      <c r="F119" s="115"/>
    </row>
    <row r="120" spans="1:47" ht="18" customHeight="1">
      <c r="A120" s="75" t="s">
        <v>64</v>
      </c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5"/>
      <c r="AU120" s="45"/>
    </row>
    <row r="121" spans="1:45" ht="17.25" customHeight="1">
      <c r="A121" s="42" t="s">
        <v>34</v>
      </c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</row>
    <row r="122" spans="1:45" ht="10.5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41"/>
      <c r="AQ122" s="15"/>
      <c r="AR122" s="15"/>
      <c r="AS122" s="15"/>
    </row>
    <row r="123" spans="1:59" ht="19.5" customHeight="1">
      <c r="A123" s="100" t="s">
        <v>65</v>
      </c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3"/>
      <c r="AO123" s="105" t="s">
        <v>79</v>
      </c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</row>
    <row r="124" spans="23:59" ht="15.75" customHeight="1">
      <c r="W124" s="102" t="s">
        <v>5</v>
      </c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46"/>
      <c r="AO124" s="102" t="s">
        <v>38</v>
      </c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02"/>
      <c r="BG124" s="102"/>
    </row>
    <row r="125" spans="1:8" ht="12.75">
      <c r="A125" s="139">
        <f>AO7</f>
        <v>44587</v>
      </c>
      <c r="B125" s="99"/>
      <c r="C125" s="99"/>
      <c r="D125" s="99"/>
      <c r="E125" s="99"/>
      <c r="F125" s="99"/>
      <c r="G125" s="99"/>
      <c r="H125" s="99"/>
    </row>
    <row r="126" spans="1:17" ht="18" customHeight="1">
      <c r="A126" s="98" t="s">
        <v>32</v>
      </c>
      <c r="B126" s="98"/>
      <c r="C126" s="98"/>
      <c r="D126" s="98"/>
      <c r="E126" s="98"/>
      <c r="F126" s="98"/>
      <c r="G126" s="98"/>
      <c r="H126" s="98"/>
      <c r="I126" s="13"/>
      <c r="J126" s="13"/>
      <c r="K126" s="13"/>
      <c r="L126" s="13"/>
      <c r="M126" s="13"/>
      <c r="N126" s="13"/>
      <c r="O126" s="13"/>
      <c r="P126" s="13"/>
      <c r="Q126" s="13"/>
    </row>
    <row r="127" ht="18" customHeight="1">
      <c r="A127" s="1" t="s">
        <v>33</v>
      </c>
    </row>
  </sheetData>
  <sheetProtection/>
  <mergeCells count="481">
    <mergeCell ref="BE93:BL93"/>
    <mergeCell ref="A93:F93"/>
    <mergeCell ref="G93:Y93"/>
    <mergeCell ref="Z93:AD93"/>
    <mergeCell ref="AE93:AN93"/>
    <mergeCell ref="AO93:AV93"/>
    <mergeCell ref="AW93:BD93"/>
    <mergeCell ref="AO109:AV109"/>
    <mergeCell ref="BE109:BL109"/>
    <mergeCell ref="BE111:BL111"/>
    <mergeCell ref="BE112:BL112"/>
    <mergeCell ref="G112:Y112"/>
    <mergeCell ref="A112:F112"/>
    <mergeCell ref="Z112:AD112"/>
    <mergeCell ref="AE112:AN112"/>
    <mergeCell ref="AO112:AV112"/>
    <mergeCell ref="AW112:BD112"/>
    <mergeCell ref="G109:Y109"/>
    <mergeCell ref="Z109:AD109"/>
    <mergeCell ref="A109:F109"/>
    <mergeCell ref="AE109:AN109"/>
    <mergeCell ref="AW109:BD109"/>
    <mergeCell ref="AE111:AN111"/>
    <mergeCell ref="AO111:AV111"/>
    <mergeCell ref="AW111:BD111"/>
    <mergeCell ref="AE110:AN110"/>
    <mergeCell ref="AO110:AV11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6:BL86"/>
    <mergeCell ref="G89:Y89"/>
    <mergeCell ref="Z86:AD86"/>
    <mergeCell ref="AE86:AN86"/>
    <mergeCell ref="AO86:AV86"/>
    <mergeCell ref="AW86:BD86"/>
    <mergeCell ref="A89:F89"/>
    <mergeCell ref="Z89:AD89"/>
    <mergeCell ref="AE89:AN89"/>
    <mergeCell ref="AO89:AV89"/>
    <mergeCell ref="AW89:BD89"/>
    <mergeCell ref="BE89:BL89"/>
    <mergeCell ref="BE83:BL83"/>
    <mergeCell ref="AO80:AV80"/>
    <mergeCell ref="G80:Y80"/>
    <mergeCell ref="AW81:BD81"/>
    <mergeCell ref="Z80:AD80"/>
    <mergeCell ref="AW82:BD82"/>
    <mergeCell ref="Z81:AD81"/>
    <mergeCell ref="AO82:AV82"/>
    <mergeCell ref="G83:Y83"/>
    <mergeCell ref="BE73:BL73"/>
    <mergeCell ref="A83:F83"/>
    <mergeCell ref="Z83:AD83"/>
    <mergeCell ref="AE83:AN83"/>
    <mergeCell ref="AO83:AV83"/>
    <mergeCell ref="A75:F75"/>
    <mergeCell ref="A76:F76"/>
    <mergeCell ref="A77:F77"/>
    <mergeCell ref="BE80:BL80"/>
    <mergeCell ref="AW83:BD83"/>
    <mergeCell ref="BE67:BL67"/>
    <mergeCell ref="BE68:BL68"/>
    <mergeCell ref="BE69:BL69"/>
    <mergeCell ref="BE70:BL70"/>
    <mergeCell ref="BE71:BL71"/>
    <mergeCell ref="BE72:BL72"/>
    <mergeCell ref="A78:F78"/>
    <mergeCell ref="A79:F79"/>
    <mergeCell ref="A80:F80"/>
    <mergeCell ref="AW79:BD79"/>
    <mergeCell ref="AW80:BD80"/>
    <mergeCell ref="A67:F67"/>
    <mergeCell ref="A68:F68"/>
    <mergeCell ref="A69:F69"/>
    <mergeCell ref="A70:F70"/>
    <mergeCell ref="A71:F71"/>
    <mergeCell ref="A74:F74"/>
    <mergeCell ref="AW68:BD68"/>
    <mergeCell ref="AW69:BD69"/>
    <mergeCell ref="AW70:BD70"/>
    <mergeCell ref="AW71:BD71"/>
    <mergeCell ref="AW72:BD72"/>
    <mergeCell ref="AW73:BD73"/>
    <mergeCell ref="AW74:BD74"/>
    <mergeCell ref="AO74:AV74"/>
    <mergeCell ref="AE69:AN69"/>
    <mergeCell ref="AO67:AV67"/>
    <mergeCell ref="AO68:AV68"/>
    <mergeCell ref="AO69:AV69"/>
    <mergeCell ref="AO70:AV70"/>
    <mergeCell ref="AO71:AV71"/>
    <mergeCell ref="AW77:BD77"/>
    <mergeCell ref="AW76:BD76"/>
    <mergeCell ref="AO76:AV76"/>
    <mergeCell ref="AO77:AV77"/>
    <mergeCell ref="AW67:BD67"/>
    <mergeCell ref="AW75:BD75"/>
    <mergeCell ref="AE78:AN78"/>
    <mergeCell ref="AE75:AN75"/>
    <mergeCell ref="AO79:AV79"/>
    <mergeCell ref="AE80:AN80"/>
    <mergeCell ref="AW78:BD78"/>
    <mergeCell ref="AO78:AV78"/>
    <mergeCell ref="AE79:AN79"/>
    <mergeCell ref="AO72:AV72"/>
    <mergeCell ref="AE72:AN72"/>
    <mergeCell ref="AE73:AN73"/>
    <mergeCell ref="AE74:AN74"/>
    <mergeCell ref="AO75:AV75"/>
    <mergeCell ref="AE76:AN76"/>
    <mergeCell ref="AO73:AV73"/>
    <mergeCell ref="AE77:AN77"/>
    <mergeCell ref="G74:Y74"/>
    <mergeCell ref="G75:Y75"/>
    <mergeCell ref="Z75:AD75"/>
    <mergeCell ref="G77:Y77"/>
    <mergeCell ref="G67:Y67"/>
    <mergeCell ref="Z72:AD72"/>
    <mergeCell ref="Z73:AD73"/>
    <mergeCell ref="Z76:AD76"/>
    <mergeCell ref="Z74:AD74"/>
    <mergeCell ref="Z67:AD67"/>
    <mergeCell ref="Z68:AD68"/>
    <mergeCell ref="Z69:AD69"/>
    <mergeCell ref="Z70:AD70"/>
    <mergeCell ref="AR52:AY52"/>
    <mergeCell ref="AJ55:AQ55"/>
    <mergeCell ref="AB55:AI55"/>
    <mergeCell ref="AO96:AV96"/>
    <mergeCell ref="AO65:AV65"/>
    <mergeCell ref="AW65:BD65"/>
    <mergeCell ref="AR57:AY57"/>
    <mergeCell ref="Z92:AD92"/>
    <mergeCell ref="AE92:AN92"/>
    <mergeCell ref="AO92:AV92"/>
    <mergeCell ref="BE20:BL20"/>
    <mergeCell ref="BE19:BL19"/>
    <mergeCell ref="AK19:BC19"/>
    <mergeCell ref="AK20:BC20"/>
    <mergeCell ref="B20:L20"/>
    <mergeCell ref="N13:AS13"/>
    <mergeCell ref="N14:AS14"/>
    <mergeCell ref="AU13:BB13"/>
    <mergeCell ref="AU14:BB14"/>
    <mergeCell ref="B16:L16"/>
    <mergeCell ref="D46:AB46"/>
    <mergeCell ref="AC46:AJ46"/>
    <mergeCell ref="G29:BL29"/>
    <mergeCell ref="AS46:AZ46"/>
    <mergeCell ref="I23:S23"/>
    <mergeCell ref="AS43:AZ43"/>
    <mergeCell ref="G39:BL39"/>
    <mergeCell ref="AS44:AZ45"/>
    <mergeCell ref="D44:AB45"/>
    <mergeCell ref="AK46:AR46"/>
    <mergeCell ref="N16:AS16"/>
    <mergeCell ref="AU16:BB16"/>
    <mergeCell ref="B17:L17"/>
    <mergeCell ref="N17:AS17"/>
    <mergeCell ref="AU17:BB17"/>
    <mergeCell ref="N20:Y20"/>
    <mergeCell ref="AA20:AI20"/>
    <mergeCell ref="B19:L19"/>
    <mergeCell ref="N19:Y19"/>
    <mergeCell ref="AA19:AI19"/>
    <mergeCell ref="AO1:BL1"/>
    <mergeCell ref="A10:BL10"/>
    <mergeCell ref="AO7:AU7"/>
    <mergeCell ref="AW7:BF7"/>
    <mergeCell ref="AO2:BL2"/>
    <mergeCell ref="AO6:BF6"/>
    <mergeCell ref="AO4:BL4"/>
    <mergeCell ref="AO5:BL5"/>
    <mergeCell ref="B13:L13"/>
    <mergeCell ref="B14:L14"/>
    <mergeCell ref="G61:Y61"/>
    <mergeCell ref="A51:BL51"/>
    <mergeCell ref="A47:C47"/>
    <mergeCell ref="U22:AD22"/>
    <mergeCell ref="AE22:AR22"/>
    <mergeCell ref="AK47:AR47"/>
    <mergeCell ref="A25:BL25"/>
    <mergeCell ref="A26:BL26"/>
    <mergeCell ref="A28:BL28"/>
    <mergeCell ref="A29:F29"/>
    <mergeCell ref="BE64:BL64"/>
    <mergeCell ref="AW64:BD64"/>
    <mergeCell ref="A119:F119"/>
    <mergeCell ref="A55:C55"/>
    <mergeCell ref="AR55:AY55"/>
    <mergeCell ref="A30:F30"/>
    <mergeCell ref="G30:BL30"/>
    <mergeCell ref="BE61:BL61"/>
    <mergeCell ref="A117:V117"/>
    <mergeCell ref="W117:AM117"/>
    <mergeCell ref="AO61:AV61"/>
    <mergeCell ref="AB56:AI56"/>
    <mergeCell ref="AJ56:AQ56"/>
    <mergeCell ref="AR56:AY56"/>
    <mergeCell ref="G79:Y79"/>
    <mergeCell ref="G78:Y78"/>
    <mergeCell ref="AE67:AN67"/>
    <mergeCell ref="AE68:AN68"/>
    <mergeCell ref="AO117:BG117"/>
    <mergeCell ref="AO124:BG124"/>
    <mergeCell ref="AO118:BG118"/>
    <mergeCell ref="G62:Y62"/>
    <mergeCell ref="G64:Y64"/>
    <mergeCell ref="AO62:AV62"/>
    <mergeCell ref="Z62:AD62"/>
    <mergeCell ref="AW96:BD96"/>
    <mergeCell ref="W118:AM118"/>
    <mergeCell ref="G72:Y72"/>
    <mergeCell ref="AO123:BG123"/>
    <mergeCell ref="BE96:BL96"/>
    <mergeCell ref="AO3:BL3"/>
    <mergeCell ref="D53:AA54"/>
    <mergeCell ref="AB53:AI54"/>
    <mergeCell ref="AJ53:AQ54"/>
    <mergeCell ref="AR53:AY54"/>
    <mergeCell ref="A22:T22"/>
    <mergeCell ref="AS22:BC22"/>
    <mergeCell ref="BD22:BL22"/>
    <mergeCell ref="T23:W23"/>
    <mergeCell ref="A23:H23"/>
    <mergeCell ref="A40:F40"/>
    <mergeCell ref="A34:BL34"/>
    <mergeCell ref="G38:BL38"/>
    <mergeCell ref="A39:F39"/>
    <mergeCell ref="A33:BL33"/>
    <mergeCell ref="A36:BL36"/>
    <mergeCell ref="A37:F37"/>
    <mergeCell ref="G37:BL37"/>
    <mergeCell ref="A11:BL11"/>
    <mergeCell ref="D47:AB47"/>
    <mergeCell ref="AS47:AZ47"/>
    <mergeCell ref="A46:C46"/>
    <mergeCell ref="A38:F38"/>
    <mergeCell ref="G40:BL40"/>
    <mergeCell ref="A31:F31"/>
    <mergeCell ref="G31:BL31"/>
    <mergeCell ref="A44:C45"/>
    <mergeCell ref="A42:AZ42"/>
    <mergeCell ref="AC44:AJ45"/>
    <mergeCell ref="A126:H126"/>
    <mergeCell ref="A125:H125"/>
    <mergeCell ref="A123:V123"/>
    <mergeCell ref="W123:AM123"/>
    <mergeCell ref="W124:AM124"/>
    <mergeCell ref="AC47:AJ47"/>
    <mergeCell ref="AK44:AR45"/>
    <mergeCell ref="A53:C54"/>
    <mergeCell ref="D55:AA55"/>
    <mergeCell ref="A56:C56"/>
    <mergeCell ref="G98:Y98"/>
    <mergeCell ref="Z98:AD98"/>
    <mergeCell ref="AE98:AN98"/>
    <mergeCell ref="AO98:AV98"/>
    <mergeCell ref="A62:F62"/>
    <mergeCell ref="A59:BL59"/>
    <mergeCell ref="A61:F61"/>
    <mergeCell ref="AE61:AN61"/>
    <mergeCell ref="AE62:AN62"/>
    <mergeCell ref="AK48:AR48"/>
    <mergeCell ref="BE65:BL65"/>
    <mergeCell ref="AS49:AZ49"/>
    <mergeCell ref="BE62:BL62"/>
    <mergeCell ref="Z61:AD61"/>
    <mergeCell ref="AW61:BD61"/>
    <mergeCell ref="AW62:BD62"/>
    <mergeCell ref="D56:AA56"/>
    <mergeCell ref="AE64:AN64"/>
    <mergeCell ref="AO64:AV64"/>
    <mergeCell ref="Z96:AD96"/>
    <mergeCell ref="AE96:AN96"/>
    <mergeCell ref="AS48:AZ48"/>
    <mergeCell ref="A49:C49"/>
    <mergeCell ref="D49:AB49"/>
    <mergeCell ref="AC49:AJ49"/>
    <mergeCell ref="AK49:AR49"/>
    <mergeCell ref="A48:C48"/>
    <mergeCell ref="D48:AB48"/>
    <mergeCell ref="AC48:AJ48"/>
    <mergeCell ref="Z65:AD65"/>
    <mergeCell ref="AE65:AN65"/>
    <mergeCell ref="A57:C57"/>
    <mergeCell ref="D57:AA57"/>
    <mergeCell ref="AB57:AI57"/>
    <mergeCell ref="AJ57:AQ57"/>
    <mergeCell ref="A64:F64"/>
    <mergeCell ref="Z64:AD64"/>
    <mergeCell ref="A66:F66"/>
    <mergeCell ref="G66:Y66"/>
    <mergeCell ref="A72:F72"/>
    <mergeCell ref="A73:F73"/>
    <mergeCell ref="A65:F65"/>
    <mergeCell ref="G65:Y65"/>
    <mergeCell ref="BE76:BL76"/>
    <mergeCell ref="G68:Y68"/>
    <mergeCell ref="G69:Y69"/>
    <mergeCell ref="G70:Y70"/>
    <mergeCell ref="G71:Y71"/>
    <mergeCell ref="G73:Y73"/>
    <mergeCell ref="AE70:AN70"/>
    <mergeCell ref="AE71:AN71"/>
    <mergeCell ref="G76:Y76"/>
    <mergeCell ref="Z71:AD71"/>
    <mergeCell ref="Z79:AD79"/>
    <mergeCell ref="Z66:AD66"/>
    <mergeCell ref="AE66:AN66"/>
    <mergeCell ref="AO66:AV66"/>
    <mergeCell ref="AW66:BD66"/>
    <mergeCell ref="BE84:BL84"/>
    <mergeCell ref="BE81:BL81"/>
    <mergeCell ref="BE82:BL82"/>
    <mergeCell ref="BE74:BL74"/>
    <mergeCell ref="BE75:BL75"/>
    <mergeCell ref="G81:Y81"/>
    <mergeCell ref="BE77:BL77"/>
    <mergeCell ref="BE78:BL78"/>
    <mergeCell ref="BE79:BL79"/>
    <mergeCell ref="Z82:AD82"/>
    <mergeCell ref="AE82:AN82"/>
    <mergeCell ref="AE81:AN81"/>
    <mergeCell ref="AO81:AV81"/>
    <mergeCell ref="Z77:AD77"/>
    <mergeCell ref="Z78:AD78"/>
    <mergeCell ref="AW85:BD85"/>
    <mergeCell ref="Z84:AD84"/>
    <mergeCell ref="G87:Y87"/>
    <mergeCell ref="A81:F81"/>
    <mergeCell ref="A84:F84"/>
    <mergeCell ref="G84:Y84"/>
    <mergeCell ref="A82:F82"/>
    <mergeCell ref="G82:Y82"/>
    <mergeCell ref="A86:F86"/>
    <mergeCell ref="G86:Y86"/>
    <mergeCell ref="AE88:AN88"/>
    <mergeCell ref="AO88:AV88"/>
    <mergeCell ref="A87:F87"/>
    <mergeCell ref="A85:F85"/>
    <mergeCell ref="G85:Y85"/>
    <mergeCell ref="Z85:AD85"/>
    <mergeCell ref="AE85:AN85"/>
    <mergeCell ref="AO85:AV85"/>
    <mergeCell ref="BE99:BL99"/>
    <mergeCell ref="AW98:BD98"/>
    <mergeCell ref="A98:F98"/>
    <mergeCell ref="Z87:AD87"/>
    <mergeCell ref="AE87:AN87"/>
    <mergeCell ref="AO87:AV87"/>
    <mergeCell ref="AW87:BD87"/>
    <mergeCell ref="A88:F88"/>
    <mergeCell ref="G88:Y88"/>
    <mergeCell ref="Z88:AD88"/>
    <mergeCell ref="AO100:AV100"/>
    <mergeCell ref="AW100:BD100"/>
    <mergeCell ref="BE104:BL104"/>
    <mergeCell ref="BE98:BL98"/>
    <mergeCell ref="A99:F99"/>
    <mergeCell ref="G99:Y99"/>
    <mergeCell ref="Z99:AD99"/>
    <mergeCell ref="AE99:AN99"/>
    <mergeCell ref="AO99:AV99"/>
    <mergeCell ref="AW99:BD99"/>
    <mergeCell ref="AE104:AN104"/>
    <mergeCell ref="AO104:AV104"/>
    <mergeCell ref="AW104:BD104"/>
    <mergeCell ref="A105:F105"/>
    <mergeCell ref="G105:Y105"/>
    <mergeCell ref="BE100:BL100"/>
    <mergeCell ref="AE100:AN100"/>
    <mergeCell ref="A100:F100"/>
    <mergeCell ref="G100:Y100"/>
    <mergeCell ref="Z100:AD100"/>
    <mergeCell ref="G107:Y107"/>
    <mergeCell ref="Z107:AD107"/>
    <mergeCell ref="AE107:AN107"/>
    <mergeCell ref="AO107:AV107"/>
    <mergeCell ref="BE105:BL105"/>
    <mergeCell ref="BE107:BL107"/>
    <mergeCell ref="AE105:AN105"/>
    <mergeCell ref="AO105:AV105"/>
    <mergeCell ref="BE106:BL106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AW110:BD110"/>
    <mergeCell ref="BE110:BL110"/>
    <mergeCell ref="AW63:BD63"/>
    <mergeCell ref="BE63:BL63"/>
    <mergeCell ref="AO97:AV97"/>
    <mergeCell ref="AW97:BD97"/>
    <mergeCell ref="BE97:BL97"/>
    <mergeCell ref="AW88:BD88"/>
    <mergeCell ref="AO95:AV95"/>
    <mergeCell ref="AW95:BD95"/>
    <mergeCell ref="BE95:BL95"/>
    <mergeCell ref="BE88:BL88"/>
    <mergeCell ref="AE63:AN63"/>
    <mergeCell ref="AO63:AV63"/>
    <mergeCell ref="BE87:BL87"/>
    <mergeCell ref="BE85:BL85"/>
    <mergeCell ref="AW84:BD84"/>
    <mergeCell ref="BE66:BL66"/>
    <mergeCell ref="AE84:AN84"/>
    <mergeCell ref="AO84:AV84"/>
    <mergeCell ref="A97:F97"/>
    <mergeCell ref="G97:Y97"/>
    <mergeCell ref="Z97:AD97"/>
    <mergeCell ref="AE97:AN97"/>
    <mergeCell ref="A95:F95"/>
    <mergeCell ref="G95:Y95"/>
    <mergeCell ref="Z95:AD95"/>
    <mergeCell ref="AE95:AN95"/>
    <mergeCell ref="A96:F96"/>
    <mergeCell ref="G96:Y96"/>
    <mergeCell ref="A120:V120"/>
    <mergeCell ref="G63:Y63"/>
    <mergeCell ref="A63:F63"/>
    <mergeCell ref="Z63:AD63"/>
    <mergeCell ref="A111:F111"/>
    <mergeCell ref="G111:Y111"/>
    <mergeCell ref="Z111:AD111"/>
    <mergeCell ref="A110:F110"/>
    <mergeCell ref="G110:Y110"/>
    <mergeCell ref="Z110:AD110"/>
    <mergeCell ref="AO106:AV106"/>
    <mergeCell ref="Z105:AD105"/>
    <mergeCell ref="A101:F101"/>
    <mergeCell ref="A102:F102"/>
    <mergeCell ref="A103:F103"/>
    <mergeCell ref="G101:Y101"/>
    <mergeCell ref="G102:Y102"/>
    <mergeCell ref="G103:Y103"/>
    <mergeCell ref="A106:F106"/>
    <mergeCell ref="AW102:BD102"/>
    <mergeCell ref="AW103:BD103"/>
    <mergeCell ref="G106:Y106"/>
    <mergeCell ref="Z106:AD106"/>
    <mergeCell ref="AE106:AN106"/>
    <mergeCell ref="AW105:BD105"/>
    <mergeCell ref="A104:F104"/>
    <mergeCell ref="G104:Y104"/>
    <mergeCell ref="Z104:AD104"/>
    <mergeCell ref="Z102:AD102"/>
    <mergeCell ref="Z103:AD103"/>
    <mergeCell ref="AE101:AN101"/>
    <mergeCell ref="AE102:AN102"/>
    <mergeCell ref="AE103:AN103"/>
    <mergeCell ref="AW101:BD101"/>
    <mergeCell ref="AO101:AV101"/>
    <mergeCell ref="AO102:AV102"/>
    <mergeCell ref="AO103:AV103"/>
    <mergeCell ref="AW106:BD106"/>
    <mergeCell ref="AW107:BD107"/>
    <mergeCell ref="A92:F92"/>
    <mergeCell ref="G92:Y92"/>
    <mergeCell ref="AW92:BD92"/>
    <mergeCell ref="BE92:BL92"/>
    <mergeCell ref="BE101:BL101"/>
    <mergeCell ref="BE102:BL102"/>
    <mergeCell ref="BE103:BL103"/>
    <mergeCell ref="Z101:AD101"/>
  </mergeCells>
  <conditionalFormatting sqref="G67:G80 G82:G83 G99 G95:G96 G85:G86 G102:G103 G106">
    <cfRule type="cellIs" priority="8" dxfId="6" operator="equal" stopIfTrue="1">
      <formula>$G66</formula>
    </cfRule>
  </conditionalFormatting>
  <conditionalFormatting sqref="D49:I49 D48:D49">
    <cfRule type="cellIs" priority="9" dxfId="6" operator="equal" stopIfTrue="1">
      <formula>$D47</formula>
    </cfRule>
  </conditionalFormatting>
  <conditionalFormatting sqref="H110:L110 H107:L107 D47 G98:L99 G81 G87:L87 G84:L84 G66 G64:L65 G105 G88:G94 G100:G101 G107:G112">
    <cfRule type="cellIs" priority="11" dxfId="6" operator="equal" stopIfTrue="1">
      <formula>#REF!</formula>
    </cfRule>
  </conditionalFormatting>
  <conditionalFormatting sqref="G98">
    <cfRule type="cellIs" priority="14" dxfId="6" operator="equal" stopIfTrue="1">
      <formula>$G96</formula>
    </cfRule>
  </conditionalFormatting>
  <conditionalFormatting sqref="G104:L104">
    <cfRule type="cellIs" priority="19" dxfId="6" operator="equal" stopIfTrue="1">
      <formula>#REF!</formula>
    </cfRule>
  </conditionalFormatting>
  <conditionalFormatting sqref="A98:F112 A64:F96">
    <cfRule type="cellIs" priority="10" dxfId="6" operator="equal" stopIfTrue="1">
      <formula>0</formula>
    </cfRule>
  </conditionalFormatting>
  <printOptions/>
  <pageMargins left="0.31496062992125984" right="0.31496062992125984" top="0.1968503937007874" bottom="0.1968503937007874" header="0" footer="0"/>
  <pageSetup fitToHeight="500" horizontalDpi="600" verticalDpi="600" orientation="landscape" paperSize="9" scale="76" r:id="rId1"/>
  <rowBreaks count="4" manualBreakCount="4">
    <brk id="40" max="64" man="1"/>
    <brk id="72" max="64" man="1"/>
    <brk id="91" max="64" man="1"/>
    <brk id="11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S_Smal</cp:lastModifiedBy>
  <cp:lastPrinted>2022-01-25T09:00:23Z</cp:lastPrinted>
  <dcterms:created xsi:type="dcterms:W3CDTF">2016-08-15T09:54:21Z</dcterms:created>
  <dcterms:modified xsi:type="dcterms:W3CDTF">2022-02-01T06:32:30Z</dcterms:modified>
  <cp:category/>
  <cp:version/>
  <cp:contentType/>
  <cp:contentStatus/>
</cp:coreProperties>
</file>