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Червень\0406\паспорти УЖКГ\"/>
    </mc:Choice>
  </mc:AlternateContent>
  <bookViews>
    <workbookView xWindow="0" yWindow="0" windowWidth="24000" windowHeight="9780"/>
  </bookViews>
  <sheets>
    <sheet name="КПК1216011" sheetId="2" r:id="rId1"/>
  </sheets>
  <definedNames>
    <definedName name="_xlnm.Print_Area" localSheetId="0">КПК1216011!$A$1:$BM$135</definedName>
  </definedNames>
  <calcPr calcId="152511"/>
</workbook>
</file>

<file path=xl/calcChain.xml><?xml version="1.0" encoding="utf-8"?>
<calcChain xmlns="http://schemas.openxmlformats.org/spreadsheetml/2006/main">
  <c r="AB60" i="2" l="1"/>
  <c r="AS49" i="2"/>
  <c r="AW107" i="2"/>
  <c r="BE107" i="2"/>
  <c r="AW111" i="2"/>
  <c r="AW115" i="2"/>
  <c r="BE115" i="2" s="1"/>
  <c r="AO86" i="2"/>
  <c r="BE86" i="2" s="1"/>
  <c r="AO83" i="2"/>
  <c r="BE83" i="2" s="1"/>
  <c r="AC50" i="2"/>
  <c r="AB61" i="2"/>
  <c r="AR61" i="2" s="1"/>
  <c r="AW117" i="2"/>
  <c r="BE116" i="2"/>
  <c r="AW116" i="2"/>
  <c r="BE112" i="2"/>
  <c r="BE108" i="2"/>
  <c r="AW106" i="2"/>
  <c r="BE106" i="2" s="1"/>
  <c r="AK53" i="2"/>
  <c r="I23" i="2" s="1"/>
  <c r="AO75" i="2"/>
  <c r="BE75" i="2" s="1"/>
  <c r="AO96" i="2"/>
  <c r="BE96" i="2" s="1"/>
  <c r="BE117" i="2"/>
  <c r="BE109" i="2"/>
  <c r="BE100" i="2"/>
  <c r="BE70" i="2"/>
  <c r="AO77" i="2"/>
  <c r="BE77" i="2" s="1"/>
  <c r="BE113" i="2"/>
  <c r="BE84" i="2"/>
  <c r="AJ61" i="2"/>
  <c r="AJ62" i="2" s="1"/>
  <c r="AJ60" i="2"/>
  <c r="AS51" i="2"/>
  <c r="A133" i="2"/>
  <c r="BE73" i="2"/>
  <c r="BE71" i="2"/>
  <c r="AS52" i="2"/>
  <c r="AS50" i="2"/>
  <c r="BE111" i="2"/>
  <c r="AW119" i="2"/>
  <c r="BE119" i="2"/>
  <c r="AC53" i="2"/>
  <c r="AS22" i="2" s="1"/>
  <c r="U22" i="2" s="1"/>
  <c r="AR60" i="2"/>
  <c r="AB62" i="2" l="1"/>
  <c r="AR62" i="2" s="1"/>
  <c r="AS53" i="2"/>
  <c r="AO90" i="2"/>
  <c r="BE90" i="2" s="1"/>
  <c r="AO88" i="2"/>
  <c r="BE88" i="2" s="1"/>
  <c r="AO98" i="2"/>
  <c r="BE98" i="2" s="1"/>
</calcChain>
</file>

<file path=xl/sharedStrings.xml><?xml version="1.0" encoding="utf-8"?>
<sst xmlns="http://schemas.openxmlformats.org/spreadsheetml/2006/main" count="220" uniqueCount="127">
  <si>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</si>
  <si>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</si>
  <si>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</si>
  <si>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</si>
  <si>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</si>
  <si>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</si>
  <si>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</si>
  <si>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</si>
  <si>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</si>
  <si>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</si>
  <si>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</si>
  <si>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</si>
  <si>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</si>
  <si>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</si>
  <si>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</si>
  <si>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</si>
  <si>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</si>
  <si>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</si>
  <si>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</si>
  <si>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</si>
  <si>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</si>
  <si>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</si>
  <si>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</si>
  <si>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</si>
  <si>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</si>
  <si>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</si>
  <si>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</si>
  <si>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</si>
  <si>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</si>
  <si>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</si>
  <si>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</si>
  <si>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</si>
  <si>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</si>
  <si>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</si>
  <si>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</si>
  <si>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</si>
  <si>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</si>
  <si>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</si>
  <si>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</si>
  <si>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</si>
  <si>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</si>
  <si>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</si>
  <si>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</si>
  <si>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</si>
  <si>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</si>
  <si>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</si>
  <si>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</si>
  <si>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</si>
  <si>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</si>
  <si>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</si>
  <si>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</si>
  <si>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</si>
  <si>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</si>
  <si>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</si>
  <si>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</si>
  <si>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</si>
  <si>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</si>
  <si>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</si>
  <si>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</si>
  <si>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</si>
  <si>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</si>
  <si>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</si>
  <si>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</si>
  <si>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</si>
  <si>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</si>
  <si>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</si>
  <si>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</si>
  <si>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</si>
  <si>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обсяг видатків на здійснення послуг з проведення дезінфекційних заходів</t>
  </si>
  <si>
    <t>обсяг видатків на капітальний ремонт житлового фонду</t>
  </si>
  <si>
    <t>продукту</t>
  </si>
  <si>
    <t>площа, на якій планується здійснювати дезінфекційні заходи</t>
  </si>
  <si>
    <t>тис.кв.м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</si>
  <si>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</si>
  <si>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</si>
  <si>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</si>
  <si>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середні витрати на здійснення дезінфекційних заходів на 1 кв. м площі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</si>
  <si>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</si>
  <si>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</si>
  <si>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</si>
  <si>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</si>
  <si>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</si>
  <si>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</si>
  <si>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</si>
  <si>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</si>
  <si>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</si>
  <si>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</si>
  <si>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</si>
  <si>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</si>
  <si>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</si>
  <si>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</si>
  <si>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</si>
  <si>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</si>
  <si>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</si>
  <si>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</si>
  <si>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</si>
  <si>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Здійснення послуг з проведення дезінфекційних заходів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</si>
  <si>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</si>
  <si>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</si>
  <si>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</si>
  <si>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</si>
  <si>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</si>
  <si>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</si>
  <si>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</si>
  <si>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</si>
  <si>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кількість багатоквартирних житлових будинків, в яких планується виконати роботи з капітального на умовах співфінансування</t>
  </si>
  <si>
    <t>Заступник директора департаменту інфраструктури міста - начальник управління житлової політики і майна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</si>
  <si>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</si>
  <si>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</si>
  <si>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перелік адрес інвалідів-візочників</t>
  </si>
  <si>
    <t>середні витрати на виконання робіт з капітального ремонту покрівель, заміна вікон, вхідних дверей, мереж водо-, електропостачання, водовідведення  на умовах співфінансування в 1 багатоквартирному житловому будинку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</si>
  <si>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</si>
  <si>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</si>
  <si>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</si>
  <si>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Завдання 3. Здійснення послуг з проведення дезінфекційних заходів</t>
  </si>
  <si>
    <t>Завдання 4. Капітальний ремонт житлового фонду</t>
  </si>
  <si>
    <t>Н. ВІТКОВСЬКА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</si>
  <si>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</si>
  <si>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</si>
  <si>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</si>
  <si>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титульний список</t>
  </si>
  <si>
    <t xml:space="preserve">кількість гуртожитків, в яких планується здійснити відновлення пожежної сигналізації  </t>
  </si>
  <si>
    <t>витрати на відновлення пожежної сигналізації  в 1 гуртожитку</t>
  </si>
  <si>
    <t xml:space="preserve">кількість гуртожитків, в яких необхідно здійснити відновлення пожежної сигналізації  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</si>
  <si>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</si>
  <si>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</si>
  <si>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Програма співфінансування робіт з ремонту багатоквартирних житлових будинків Хмельницької міської територіальної громади на 2020-2024 роки,  рішення другої сесії Хмельницької міської ради від 23.12.2020 № 14 "Про бюджет Хмельницької міської територіальної громади на 2021 рік", рішення  п`ятої сесії Хмельницької міської ради від 21.04.2021 № 27 "Про внесення змін до бюджету Хмельницької міської територіальної громади на 2021 рік", рішення виконавчого комітету Хмельницької міської ради від 27.05.2021  № 459 "Про надання дозволу управлінню житлової політики і майна та фінансовому управлінню на внесення змін до паспортів бюджетних програм"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</si>
</sst>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0" borderId="7" xfId="0" applyFont="1" applyBorder="1" applyAlignment="1"/>
    <xf numFmtId="0" fontId="7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1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9"/>
  <sheetViews>
    <sheetView tabSelected="1" view="pageBreakPreview" topLeftCell="A2" zoomScaleNormal="100" zoomScaleSheetLayoutView="100" workbookViewId="0">
      <selection activeCell="A133" sqref="A133:H1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30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customHeight="1" x14ac:dyDescent="0.25">
      <c r="AO3" s="116" t="s">
        <v>124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77" ht="32.1" customHeight="1" x14ac:dyDescent="0.25">
      <c r="AO4" s="112" t="s">
        <v>92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15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6.5" customHeight="1" x14ac:dyDescent="0.25">
      <c r="AO7" s="118">
        <v>44350</v>
      </c>
      <c r="AP7" s="119"/>
      <c r="AQ7" s="119"/>
      <c r="AR7" s="119"/>
      <c r="AS7" s="119"/>
      <c r="AT7" s="119"/>
      <c r="AU7" s="119"/>
      <c r="AV7" s="38" t="s">
        <v>57</v>
      </c>
      <c r="AW7" s="120">
        <v>423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86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47</v>
      </c>
      <c r="B13" s="114" t="s">
        <v>81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43"/>
      <c r="N13" s="121" t="s">
        <v>92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4"/>
      <c r="AU13" s="114">
        <v>26381695</v>
      </c>
      <c r="AV13" s="115"/>
      <c r="AW13" s="115"/>
      <c r="AX13" s="115"/>
      <c r="AY13" s="115"/>
      <c r="AZ13" s="115"/>
      <c r="BA13" s="115"/>
      <c r="BB13" s="11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22" t="s">
        <v>50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44"/>
      <c r="N14" s="144" t="s">
        <v>56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44"/>
      <c r="AU14" s="122" t="s">
        <v>49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14" t="s">
        <v>89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43"/>
      <c r="N16" s="121" t="s">
        <v>92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4"/>
      <c r="AU16" s="114">
        <v>26381695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2" t="s">
        <v>50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44"/>
      <c r="N17" s="144" t="s">
        <v>55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44"/>
      <c r="AU17" s="122" t="s">
        <v>49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114" t="s">
        <v>87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41"/>
      <c r="N19" s="114" t="s">
        <v>90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42"/>
      <c r="AA19" s="114" t="s">
        <v>91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40" t="s">
        <v>88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26"/>
      <c r="BE19" s="114" t="s">
        <v>85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5"/>
      <c r="N20" s="122" t="s">
        <v>51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46"/>
      <c r="AA20" s="145" t="s">
        <v>52</v>
      </c>
      <c r="AB20" s="145"/>
      <c r="AC20" s="145"/>
      <c r="AD20" s="145"/>
      <c r="AE20" s="145"/>
      <c r="AF20" s="145"/>
      <c r="AG20" s="145"/>
      <c r="AH20" s="145"/>
      <c r="AI20" s="145"/>
      <c r="AJ20" s="46"/>
      <c r="AK20" s="141" t="s">
        <v>53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46"/>
      <c r="BE20" s="122" t="s">
        <v>54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43" t="s">
        <v>44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89">
        <f>AS22+I23</f>
        <v>12820540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45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f>AC53</f>
        <v>2475300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6" t="s">
        <v>18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5">
      <c r="A23" s="86" t="s">
        <v>17</v>
      </c>
      <c r="B23" s="86"/>
      <c r="C23" s="86"/>
      <c r="D23" s="86"/>
      <c r="E23" s="86"/>
      <c r="F23" s="86"/>
      <c r="G23" s="86"/>
      <c r="H23" s="86"/>
      <c r="I23" s="89">
        <f>AK53</f>
        <v>10345240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6" t="s">
        <v>19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0" t="s">
        <v>32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79" ht="114.75" customHeight="1" x14ac:dyDescent="0.2">
      <c r="A26" s="142" t="s">
        <v>126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9.5" customHeight="1" x14ac:dyDescent="0.2">
      <c r="A29" s="97" t="s">
        <v>23</v>
      </c>
      <c r="B29" s="97"/>
      <c r="C29" s="97"/>
      <c r="D29" s="97"/>
      <c r="E29" s="97"/>
      <c r="F29" s="97"/>
      <c r="G29" s="134" t="s">
        <v>35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6"/>
    </row>
    <row r="30" spans="1:79" ht="15.75" x14ac:dyDescent="0.2">
      <c r="A30" s="76">
        <v>1</v>
      </c>
      <c r="B30" s="76"/>
      <c r="C30" s="76"/>
      <c r="D30" s="76"/>
      <c r="E30" s="76"/>
      <c r="F30" s="76"/>
      <c r="G30" s="134">
        <v>2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6"/>
    </row>
    <row r="31" spans="1:79" ht="17.25" customHeight="1" x14ac:dyDescent="0.2">
      <c r="A31" s="52"/>
      <c r="B31" s="52"/>
      <c r="C31" s="52"/>
      <c r="D31" s="52"/>
      <c r="E31" s="52"/>
      <c r="F31" s="52"/>
      <c r="G31" s="53" t="s">
        <v>93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6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31.5" customHeight="1" x14ac:dyDescent="0.2">
      <c r="A34" s="120" t="s">
        <v>118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86" t="s">
        <v>34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79" ht="18" customHeight="1" x14ac:dyDescent="0.2">
      <c r="A37" s="97" t="s">
        <v>23</v>
      </c>
      <c r="B37" s="97"/>
      <c r="C37" s="97"/>
      <c r="D37" s="97"/>
      <c r="E37" s="97"/>
      <c r="F37" s="97"/>
      <c r="G37" s="97" t="s">
        <v>20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</row>
    <row r="38" spans="1:79" ht="18" customHeight="1" x14ac:dyDescent="0.2">
      <c r="A38" s="76">
        <v>1</v>
      </c>
      <c r="B38" s="76"/>
      <c r="C38" s="76"/>
      <c r="D38" s="76"/>
      <c r="E38" s="76"/>
      <c r="F38" s="76"/>
      <c r="G38" s="97">
        <v>2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</row>
    <row r="39" spans="1:79" s="38" customFormat="1" ht="18" customHeight="1" x14ac:dyDescent="0.25">
      <c r="A39" s="68">
        <v>1</v>
      </c>
      <c r="B39" s="69"/>
      <c r="C39" s="69"/>
      <c r="D39" s="69"/>
      <c r="E39" s="69"/>
      <c r="F39" s="70"/>
      <c r="G39" s="129" t="s">
        <v>94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</row>
    <row r="40" spans="1:79" s="38" customFormat="1" ht="18" customHeight="1" x14ac:dyDescent="0.25">
      <c r="A40" s="68">
        <v>2</v>
      </c>
      <c r="B40" s="69"/>
      <c r="C40" s="69"/>
      <c r="D40" s="69"/>
      <c r="E40" s="69"/>
      <c r="F40" s="70"/>
      <c r="G40" s="129" t="s">
        <v>95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</row>
    <row r="41" spans="1:79" s="38" customFormat="1" ht="18" customHeight="1" x14ac:dyDescent="0.25">
      <c r="A41" s="68">
        <v>3</v>
      </c>
      <c r="B41" s="69"/>
      <c r="C41" s="69"/>
      <c r="D41" s="69"/>
      <c r="E41" s="69"/>
      <c r="F41" s="70"/>
      <c r="G41" s="130" t="s">
        <v>114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</row>
    <row r="42" spans="1:79" s="38" customFormat="1" ht="18" customHeight="1" x14ac:dyDescent="0.25">
      <c r="A42" s="68">
        <v>4</v>
      </c>
      <c r="B42" s="69"/>
      <c r="C42" s="69"/>
      <c r="D42" s="69"/>
      <c r="E42" s="69"/>
      <c r="F42" s="70"/>
      <c r="G42" s="129" t="s">
        <v>115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CA42" s="38" t="s">
        <v>9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36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60" t="s">
        <v>107</v>
      </c>
      <c r="AT45" s="60"/>
      <c r="AU45" s="60"/>
      <c r="AV45" s="60"/>
      <c r="AW45" s="60"/>
      <c r="AX45" s="60"/>
      <c r="AY45" s="60"/>
      <c r="AZ45" s="6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6" t="s">
        <v>23</v>
      </c>
      <c r="B46" s="76"/>
      <c r="C46" s="76"/>
      <c r="D46" s="123" t="s">
        <v>21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76" t="s">
        <v>24</v>
      </c>
      <c r="AD46" s="76"/>
      <c r="AE46" s="76"/>
      <c r="AF46" s="76"/>
      <c r="AG46" s="76"/>
      <c r="AH46" s="76"/>
      <c r="AI46" s="76"/>
      <c r="AJ46" s="76"/>
      <c r="AK46" s="76" t="s">
        <v>25</v>
      </c>
      <c r="AL46" s="76"/>
      <c r="AM46" s="76"/>
      <c r="AN46" s="76"/>
      <c r="AO46" s="76"/>
      <c r="AP46" s="76"/>
      <c r="AQ46" s="76"/>
      <c r="AR46" s="76"/>
      <c r="AS46" s="76" t="s">
        <v>22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6"/>
      <c r="B47" s="76"/>
      <c r="C47" s="76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6">
        <v>1</v>
      </c>
      <c r="B48" s="76"/>
      <c r="C48" s="76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20.25" customHeight="1" x14ac:dyDescent="0.2">
      <c r="A49" s="68">
        <v>1</v>
      </c>
      <c r="B49" s="69"/>
      <c r="C49" s="70"/>
      <c r="D49" s="83" t="s">
        <v>59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7">
        <v>300000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300000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34.5" customHeight="1" x14ac:dyDescent="0.2">
      <c r="A50" s="76">
        <v>2</v>
      </c>
      <c r="B50" s="76"/>
      <c r="C50" s="76"/>
      <c r="D50" s="83" t="s">
        <v>60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67">
        <f>2325300-200000</f>
        <v>2125300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>AC50+AK50</f>
        <v>2125300</v>
      </c>
      <c r="AT50" s="67"/>
      <c r="AU50" s="67"/>
      <c r="AV50" s="67"/>
      <c r="AW50" s="67"/>
      <c r="AX50" s="67"/>
      <c r="AY50" s="67"/>
      <c r="AZ50" s="67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8.75" customHeight="1" x14ac:dyDescent="0.2">
      <c r="A51" s="76">
        <v>3</v>
      </c>
      <c r="B51" s="76"/>
      <c r="C51" s="76"/>
      <c r="D51" s="146" t="s">
        <v>96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67">
        <v>50000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50000</v>
      </c>
      <c r="AT51" s="67"/>
      <c r="AU51" s="67"/>
      <c r="AV51" s="67"/>
      <c r="AW51" s="67"/>
      <c r="AX51" s="67"/>
      <c r="AY51" s="67"/>
      <c r="AZ51" s="67"/>
      <c r="BA51" s="19"/>
      <c r="BB51" s="20"/>
      <c r="BC51" s="20"/>
      <c r="BD51" s="20"/>
      <c r="BE51" s="20"/>
      <c r="BF51" s="20"/>
      <c r="BG51" s="20"/>
      <c r="BH51" s="20"/>
    </row>
    <row r="52" spans="1:79" ht="17.100000000000001" customHeight="1" x14ac:dyDescent="0.2">
      <c r="A52" s="76">
        <v>4</v>
      </c>
      <c r="B52" s="76"/>
      <c r="C52" s="76"/>
      <c r="D52" s="83" t="s">
        <v>58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67">
        <v>0</v>
      </c>
      <c r="AD52" s="67"/>
      <c r="AE52" s="67"/>
      <c r="AF52" s="67"/>
      <c r="AG52" s="67"/>
      <c r="AH52" s="67"/>
      <c r="AI52" s="67"/>
      <c r="AJ52" s="67"/>
      <c r="AK52" s="67">
        <v>10345240</v>
      </c>
      <c r="AL52" s="67"/>
      <c r="AM52" s="67"/>
      <c r="AN52" s="67"/>
      <c r="AO52" s="67"/>
      <c r="AP52" s="67"/>
      <c r="AQ52" s="67"/>
      <c r="AR52" s="67"/>
      <c r="AS52" s="67">
        <f>AC52+AK52</f>
        <v>10345240</v>
      </c>
      <c r="AT52" s="67"/>
      <c r="AU52" s="67"/>
      <c r="AV52" s="67"/>
      <c r="AW52" s="67"/>
      <c r="AX52" s="67"/>
      <c r="AY52" s="67"/>
      <c r="AZ52" s="67"/>
      <c r="BA52" s="21"/>
      <c r="BB52" s="21"/>
      <c r="BC52" s="21"/>
      <c r="BD52" s="21"/>
      <c r="BE52" s="21"/>
      <c r="BF52" s="21"/>
      <c r="BG52" s="21"/>
      <c r="BH52" s="21"/>
      <c r="CA52" s="1" t="s">
        <v>10</v>
      </c>
    </row>
    <row r="53" spans="1:79" s="4" customFormat="1" ht="17.100000000000001" customHeight="1" x14ac:dyDescent="0.2">
      <c r="A53" s="79"/>
      <c r="B53" s="79"/>
      <c r="C53" s="79"/>
      <c r="D53" s="80" t="s">
        <v>61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61">
        <f>SUM(AC49:AJ52)</f>
        <v>2475300</v>
      </c>
      <c r="AD53" s="61"/>
      <c r="AE53" s="61"/>
      <c r="AF53" s="61"/>
      <c r="AG53" s="61"/>
      <c r="AH53" s="61"/>
      <c r="AI53" s="61"/>
      <c r="AJ53" s="61"/>
      <c r="AK53" s="61">
        <f>AK52</f>
        <v>10345240</v>
      </c>
      <c r="AL53" s="61"/>
      <c r="AM53" s="61"/>
      <c r="AN53" s="61"/>
      <c r="AO53" s="61"/>
      <c r="AP53" s="61"/>
      <c r="AQ53" s="61"/>
      <c r="AR53" s="61"/>
      <c r="AS53" s="61">
        <f>AC53+AK53</f>
        <v>12820540</v>
      </c>
      <c r="AT53" s="61"/>
      <c r="AU53" s="61"/>
      <c r="AV53" s="61"/>
      <c r="AW53" s="61"/>
      <c r="AX53" s="61"/>
      <c r="AY53" s="61"/>
      <c r="AZ53" s="61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110" t="s">
        <v>37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</row>
    <row r="56" spans="1:79" ht="1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60" t="s">
        <v>107</v>
      </c>
      <c r="AS56" s="60"/>
      <c r="AT56" s="60"/>
      <c r="AU56" s="60"/>
      <c r="AV56" s="60"/>
      <c r="AW56" s="60"/>
      <c r="AX56" s="60"/>
      <c r="AY56" s="6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6" t="s">
        <v>23</v>
      </c>
      <c r="B57" s="76"/>
      <c r="C57" s="76"/>
      <c r="D57" s="123" t="s">
        <v>29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5"/>
      <c r="AB57" s="76" t="s">
        <v>24</v>
      </c>
      <c r="AC57" s="76"/>
      <c r="AD57" s="76"/>
      <c r="AE57" s="76"/>
      <c r="AF57" s="76"/>
      <c r="AG57" s="76"/>
      <c r="AH57" s="76"/>
      <c r="AI57" s="76"/>
      <c r="AJ57" s="76" t="s">
        <v>25</v>
      </c>
      <c r="AK57" s="76"/>
      <c r="AL57" s="76"/>
      <c r="AM57" s="76"/>
      <c r="AN57" s="76"/>
      <c r="AO57" s="76"/>
      <c r="AP57" s="76"/>
      <c r="AQ57" s="76"/>
      <c r="AR57" s="76" t="s">
        <v>22</v>
      </c>
      <c r="AS57" s="76"/>
      <c r="AT57" s="76"/>
      <c r="AU57" s="76"/>
      <c r="AV57" s="76"/>
      <c r="AW57" s="76"/>
      <c r="AX57" s="76"/>
      <c r="AY57" s="76"/>
    </row>
    <row r="58" spans="1:79" ht="29.1" customHeight="1" x14ac:dyDescent="0.2">
      <c r="A58" s="76"/>
      <c r="B58" s="76"/>
      <c r="C58" s="76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</row>
    <row r="59" spans="1:79" ht="26.25" customHeight="1" x14ac:dyDescent="0.2">
      <c r="A59" s="76">
        <v>1</v>
      </c>
      <c r="B59" s="76"/>
      <c r="C59" s="76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76">
        <v>3</v>
      </c>
      <c r="AC59" s="76"/>
      <c r="AD59" s="76"/>
      <c r="AE59" s="76"/>
      <c r="AF59" s="76"/>
      <c r="AG59" s="76"/>
      <c r="AH59" s="76"/>
      <c r="AI59" s="76"/>
      <c r="AJ59" s="76">
        <v>4</v>
      </c>
      <c r="AK59" s="76"/>
      <c r="AL59" s="76"/>
      <c r="AM59" s="76"/>
      <c r="AN59" s="76"/>
      <c r="AO59" s="76"/>
      <c r="AP59" s="76"/>
      <c r="AQ59" s="76"/>
      <c r="AR59" s="76">
        <v>5</v>
      </c>
      <c r="AS59" s="76"/>
      <c r="AT59" s="76"/>
      <c r="AU59" s="76"/>
      <c r="AV59" s="76"/>
      <c r="AW59" s="76"/>
      <c r="AX59" s="76"/>
      <c r="AY59" s="76"/>
    </row>
    <row r="60" spans="1:79" ht="51" customHeight="1" x14ac:dyDescent="0.2">
      <c r="A60" s="68">
        <v>1</v>
      </c>
      <c r="B60" s="69"/>
      <c r="C60" s="70"/>
      <c r="D60" s="137" t="s">
        <v>108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9"/>
      <c r="AB60" s="99">
        <f>AC49+AC51</f>
        <v>350000</v>
      </c>
      <c r="AC60" s="100"/>
      <c r="AD60" s="100"/>
      <c r="AE60" s="100"/>
      <c r="AF60" s="100"/>
      <c r="AG60" s="100"/>
      <c r="AH60" s="100"/>
      <c r="AI60" s="101"/>
      <c r="AJ60" s="67">
        <f>6286740+691700</f>
        <v>6978440</v>
      </c>
      <c r="AK60" s="67"/>
      <c r="AL60" s="67"/>
      <c r="AM60" s="67"/>
      <c r="AN60" s="67"/>
      <c r="AO60" s="67"/>
      <c r="AP60" s="67"/>
      <c r="AQ60" s="67"/>
      <c r="AR60" s="67">
        <f>AB60+AJ60</f>
        <v>7328440</v>
      </c>
      <c r="AS60" s="67"/>
      <c r="AT60" s="67"/>
      <c r="AU60" s="67"/>
      <c r="AV60" s="67"/>
      <c r="AW60" s="67"/>
      <c r="AX60" s="67"/>
      <c r="AY60" s="67"/>
    </row>
    <row r="61" spans="1:79" ht="50.25" customHeight="1" x14ac:dyDescent="0.2">
      <c r="A61" s="68">
        <v>2</v>
      </c>
      <c r="B61" s="69"/>
      <c r="C61" s="70"/>
      <c r="D61" s="131" t="s">
        <v>125</v>
      </c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3"/>
      <c r="AB61" s="99">
        <f>AC50</f>
        <v>2125300</v>
      </c>
      <c r="AC61" s="100"/>
      <c r="AD61" s="100"/>
      <c r="AE61" s="100"/>
      <c r="AF61" s="100"/>
      <c r="AG61" s="100"/>
      <c r="AH61" s="100"/>
      <c r="AI61" s="101"/>
      <c r="AJ61" s="99">
        <f>3366800</f>
        <v>3366800</v>
      </c>
      <c r="AK61" s="100"/>
      <c r="AL61" s="100"/>
      <c r="AM61" s="100"/>
      <c r="AN61" s="100"/>
      <c r="AO61" s="100"/>
      <c r="AP61" s="100"/>
      <c r="AQ61" s="101"/>
      <c r="AR61" s="67">
        <f>AB61+AJ61</f>
        <v>5492100</v>
      </c>
      <c r="AS61" s="67"/>
      <c r="AT61" s="67"/>
      <c r="AU61" s="67"/>
      <c r="AV61" s="67"/>
      <c r="AW61" s="67"/>
      <c r="AX61" s="67"/>
      <c r="AY61" s="67"/>
    </row>
    <row r="62" spans="1:79" s="4" customFormat="1" ht="19.5" customHeight="1" x14ac:dyDescent="0.2">
      <c r="A62" s="79"/>
      <c r="B62" s="79"/>
      <c r="C62" s="79"/>
      <c r="D62" s="63" t="s">
        <v>22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61">
        <f>AB60+AB61</f>
        <v>2475300</v>
      </c>
      <c r="AC62" s="61"/>
      <c r="AD62" s="61"/>
      <c r="AE62" s="61"/>
      <c r="AF62" s="61"/>
      <c r="AG62" s="61"/>
      <c r="AH62" s="61"/>
      <c r="AI62" s="61"/>
      <c r="AJ62" s="61">
        <f>AJ60+AJ61</f>
        <v>10345240</v>
      </c>
      <c r="AK62" s="61"/>
      <c r="AL62" s="61"/>
      <c r="AM62" s="61"/>
      <c r="AN62" s="61"/>
      <c r="AO62" s="61"/>
      <c r="AP62" s="61"/>
      <c r="AQ62" s="61"/>
      <c r="AR62" s="61">
        <f>AB62+AJ62</f>
        <v>12820540</v>
      </c>
      <c r="AS62" s="61"/>
      <c r="AT62" s="61"/>
      <c r="AU62" s="61"/>
      <c r="AV62" s="61"/>
      <c r="AW62" s="61"/>
      <c r="AX62" s="61"/>
      <c r="AY62" s="61"/>
      <c r="CA62" s="4" t="s">
        <v>11</v>
      </c>
    </row>
    <row r="64" spans="1:79" ht="20.25" customHeight="1" x14ac:dyDescent="0.2">
      <c r="A64" s="86" t="s">
        <v>38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4.5" customHeight="1" x14ac:dyDescent="0.2">
      <c r="A65" s="76" t="s">
        <v>23</v>
      </c>
      <c r="B65" s="76"/>
      <c r="C65" s="76"/>
      <c r="D65" s="76"/>
      <c r="E65" s="76"/>
      <c r="F65" s="76"/>
      <c r="G65" s="68" t="s">
        <v>39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6" t="s">
        <v>2</v>
      </c>
      <c r="AA65" s="76"/>
      <c r="AB65" s="76"/>
      <c r="AC65" s="76"/>
      <c r="AD65" s="76"/>
      <c r="AE65" s="76" t="s">
        <v>1</v>
      </c>
      <c r="AF65" s="76"/>
      <c r="AG65" s="76"/>
      <c r="AH65" s="76"/>
      <c r="AI65" s="76"/>
      <c r="AJ65" s="76"/>
      <c r="AK65" s="76"/>
      <c r="AL65" s="76"/>
      <c r="AM65" s="76"/>
      <c r="AN65" s="76"/>
      <c r="AO65" s="68" t="s">
        <v>24</v>
      </c>
      <c r="AP65" s="69"/>
      <c r="AQ65" s="69"/>
      <c r="AR65" s="69"/>
      <c r="AS65" s="69"/>
      <c r="AT65" s="69"/>
      <c r="AU65" s="69"/>
      <c r="AV65" s="70"/>
      <c r="AW65" s="68" t="s">
        <v>25</v>
      </c>
      <c r="AX65" s="69"/>
      <c r="AY65" s="69"/>
      <c r="AZ65" s="69"/>
      <c r="BA65" s="69"/>
      <c r="BB65" s="69"/>
      <c r="BC65" s="69"/>
      <c r="BD65" s="70"/>
      <c r="BE65" s="68" t="s">
        <v>22</v>
      </c>
      <c r="BF65" s="69"/>
      <c r="BG65" s="69"/>
      <c r="BH65" s="69"/>
      <c r="BI65" s="69"/>
      <c r="BJ65" s="69"/>
      <c r="BK65" s="69"/>
      <c r="BL65" s="70"/>
    </row>
    <row r="66" spans="1:79" ht="15.75" customHeight="1" x14ac:dyDescent="0.2">
      <c r="A66" s="76">
        <v>1</v>
      </c>
      <c r="B66" s="76"/>
      <c r="C66" s="76"/>
      <c r="D66" s="76"/>
      <c r="E66" s="76"/>
      <c r="F66" s="76"/>
      <c r="G66" s="68">
        <v>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6">
        <v>3</v>
      </c>
      <c r="AA66" s="76"/>
      <c r="AB66" s="76"/>
      <c r="AC66" s="76"/>
      <c r="AD66" s="76"/>
      <c r="AE66" s="76">
        <v>4</v>
      </c>
      <c r="AF66" s="76"/>
      <c r="AG66" s="76"/>
      <c r="AH66" s="76"/>
      <c r="AI66" s="76"/>
      <c r="AJ66" s="76"/>
      <c r="AK66" s="76"/>
      <c r="AL66" s="76"/>
      <c r="AM66" s="76"/>
      <c r="AN66" s="76"/>
      <c r="AO66" s="76">
        <v>5</v>
      </c>
      <c r="AP66" s="76"/>
      <c r="AQ66" s="76"/>
      <c r="AR66" s="76"/>
      <c r="AS66" s="76"/>
      <c r="AT66" s="76"/>
      <c r="AU66" s="76"/>
      <c r="AV66" s="76"/>
      <c r="AW66" s="76">
        <v>6</v>
      </c>
      <c r="AX66" s="76"/>
      <c r="AY66" s="76"/>
      <c r="AZ66" s="76"/>
      <c r="BA66" s="76"/>
      <c r="BB66" s="76"/>
      <c r="BC66" s="76"/>
      <c r="BD66" s="76"/>
      <c r="BE66" s="76">
        <v>7</v>
      </c>
      <c r="BF66" s="76"/>
      <c r="BG66" s="76"/>
      <c r="BH66" s="76"/>
      <c r="BI66" s="76"/>
      <c r="BJ66" s="76"/>
      <c r="BK66" s="76"/>
      <c r="BL66" s="76"/>
    </row>
    <row r="67" spans="1:79" ht="12.75" hidden="1" customHeight="1" x14ac:dyDescent="0.2">
      <c r="A67" s="52" t="s">
        <v>28</v>
      </c>
      <c r="B67" s="52"/>
      <c r="C67" s="52"/>
      <c r="D67" s="52"/>
      <c r="E67" s="52"/>
      <c r="F67" s="52"/>
      <c r="G67" s="104" t="s">
        <v>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2" t="s">
        <v>14</v>
      </c>
      <c r="AA67" s="52"/>
      <c r="AB67" s="52"/>
      <c r="AC67" s="52"/>
      <c r="AD67" s="52"/>
      <c r="AE67" s="103" t="s">
        <v>27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78" t="s">
        <v>7</v>
      </c>
      <c r="AP67" s="78"/>
      <c r="AQ67" s="78"/>
      <c r="AR67" s="78"/>
      <c r="AS67" s="78"/>
      <c r="AT67" s="78"/>
      <c r="AU67" s="78"/>
      <c r="AV67" s="78"/>
      <c r="AW67" s="78" t="s">
        <v>26</v>
      </c>
      <c r="AX67" s="78"/>
      <c r="AY67" s="78"/>
      <c r="AZ67" s="78"/>
      <c r="BA67" s="78"/>
      <c r="BB67" s="78"/>
      <c r="BC67" s="78"/>
      <c r="BD67" s="78"/>
      <c r="BE67" s="78" t="s">
        <v>8</v>
      </c>
      <c r="BF67" s="78"/>
      <c r="BG67" s="78"/>
      <c r="BH67" s="78"/>
      <c r="BI67" s="78"/>
      <c r="BJ67" s="78"/>
      <c r="BK67" s="78"/>
      <c r="BL67" s="78"/>
      <c r="CA67" s="1" t="s">
        <v>12</v>
      </c>
    </row>
    <row r="68" spans="1:79" ht="23.25" customHeight="1" x14ac:dyDescent="0.2">
      <c r="A68" s="149"/>
      <c r="B68" s="150"/>
      <c r="C68" s="150"/>
      <c r="D68" s="150"/>
      <c r="E68" s="150"/>
      <c r="F68" s="151"/>
      <c r="G68" s="137" t="s">
        <v>94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9"/>
      <c r="AE68" s="149"/>
      <c r="AF68" s="150"/>
      <c r="AG68" s="150"/>
      <c r="AH68" s="150"/>
      <c r="AI68" s="150"/>
      <c r="AJ68" s="150"/>
      <c r="AK68" s="150"/>
      <c r="AL68" s="150"/>
      <c r="AM68" s="150"/>
      <c r="AN68" s="151"/>
      <c r="AO68" s="166"/>
      <c r="AP68" s="167"/>
      <c r="AQ68" s="167"/>
      <c r="AR68" s="167"/>
      <c r="AS68" s="167"/>
      <c r="AT68" s="167"/>
      <c r="AU68" s="167"/>
      <c r="AV68" s="168"/>
      <c r="AW68" s="166"/>
      <c r="AX68" s="167"/>
      <c r="AY68" s="167"/>
      <c r="AZ68" s="167"/>
      <c r="BA68" s="167"/>
      <c r="BB68" s="167"/>
      <c r="BC68" s="167"/>
      <c r="BD68" s="168"/>
      <c r="BE68" s="166"/>
      <c r="BF68" s="167"/>
      <c r="BG68" s="167"/>
      <c r="BH68" s="167"/>
      <c r="BI68" s="167"/>
      <c r="BJ68" s="167"/>
      <c r="BK68" s="167"/>
      <c r="BL68" s="168"/>
    </row>
    <row r="69" spans="1:79" s="4" customFormat="1" ht="19.5" customHeight="1" x14ac:dyDescent="0.2">
      <c r="A69" s="62">
        <v>0</v>
      </c>
      <c r="B69" s="62"/>
      <c r="C69" s="62"/>
      <c r="D69" s="62"/>
      <c r="E69" s="62"/>
      <c r="F69" s="62"/>
      <c r="G69" s="63" t="s">
        <v>62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66"/>
      <c r="AA69" s="66"/>
      <c r="AB69" s="66"/>
      <c r="AC69" s="66"/>
      <c r="AD69" s="66"/>
      <c r="AE69" s="71"/>
      <c r="AF69" s="71"/>
      <c r="AG69" s="71"/>
      <c r="AH69" s="71"/>
      <c r="AI69" s="71"/>
      <c r="AJ69" s="71"/>
      <c r="AK69" s="71"/>
      <c r="AL69" s="71"/>
      <c r="AM69" s="71"/>
      <c r="AN69" s="6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CA69" s="4" t="s">
        <v>13</v>
      </c>
    </row>
    <row r="70" spans="1:79" ht="35.25" customHeight="1" x14ac:dyDescent="0.2">
      <c r="A70" s="52">
        <v>0</v>
      </c>
      <c r="B70" s="52"/>
      <c r="C70" s="52"/>
      <c r="D70" s="52"/>
      <c r="E70" s="52"/>
      <c r="F70" s="52"/>
      <c r="G70" s="53" t="s">
        <v>111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64</v>
      </c>
      <c r="AA70" s="56"/>
      <c r="AB70" s="56"/>
      <c r="AC70" s="56"/>
      <c r="AD70" s="56"/>
      <c r="AE70" s="72" t="s">
        <v>97</v>
      </c>
      <c r="AF70" s="73"/>
      <c r="AG70" s="73"/>
      <c r="AH70" s="73"/>
      <c r="AI70" s="73"/>
      <c r="AJ70" s="73"/>
      <c r="AK70" s="73"/>
      <c r="AL70" s="73"/>
      <c r="AM70" s="73"/>
      <c r="AN70" s="74"/>
      <c r="AO70" s="67">
        <v>300000</v>
      </c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>
        <f>AO70+AW70</f>
        <v>300000</v>
      </c>
      <c r="BF70" s="67"/>
      <c r="BG70" s="67"/>
      <c r="BH70" s="67"/>
      <c r="BI70" s="67"/>
      <c r="BJ70" s="67"/>
      <c r="BK70" s="67"/>
      <c r="BL70" s="67"/>
    </row>
    <row r="71" spans="1:79" ht="36.75" customHeight="1" x14ac:dyDescent="0.2">
      <c r="A71" s="52">
        <v>0</v>
      </c>
      <c r="B71" s="52"/>
      <c r="C71" s="52"/>
      <c r="D71" s="52"/>
      <c r="E71" s="52"/>
      <c r="F71" s="52"/>
      <c r="G71" s="53" t="s">
        <v>112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65</v>
      </c>
      <c r="AA71" s="56"/>
      <c r="AB71" s="56"/>
      <c r="AC71" s="56"/>
      <c r="AD71" s="56"/>
      <c r="AE71" s="72" t="s">
        <v>109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75">
        <v>24</v>
      </c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>
        <f t="shared" ref="BE71:BE77" si="0">AO71+AW71</f>
        <v>24</v>
      </c>
      <c r="BF71" s="75"/>
      <c r="BG71" s="75"/>
      <c r="BH71" s="75"/>
      <c r="BI71" s="75"/>
      <c r="BJ71" s="75"/>
      <c r="BK71" s="75"/>
      <c r="BL71" s="75"/>
    </row>
    <row r="72" spans="1:79" s="4" customFormat="1" ht="18.75" customHeight="1" x14ac:dyDescent="0.2">
      <c r="A72" s="62">
        <v>0</v>
      </c>
      <c r="B72" s="62"/>
      <c r="C72" s="62"/>
      <c r="D72" s="62"/>
      <c r="E72" s="62"/>
      <c r="F72" s="62"/>
      <c r="G72" s="63" t="s">
        <v>70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6"/>
      <c r="AA72" s="66"/>
      <c r="AB72" s="66"/>
      <c r="AC72" s="66"/>
      <c r="AD72" s="66"/>
      <c r="AE72" s="57"/>
      <c r="AF72" s="58"/>
      <c r="AG72" s="58"/>
      <c r="AH72" s="58"/>
      <c r="AI72" s="58"/>
      <c r="AJ72" s="58"/>
      <c r="AK72" s="58"/>
      <c r="AL72" s="58"/>
      <c r="AM72" s="58"/>
      <c r="AN72" s="59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</row>
    <row r="73" spans="1:79" ht="36.75" customHeight="1" x14ac:dyDescent="0.2">
      <c r="A73" s="52">
        <v>0</v>
      </c>
      <c r="B73" s="52"/>
      <c r="C73" s="52"/>
      <c r="D73" s="52"/>
      <c r="E73" s="52"/>
      <c r="F73" s="52"/>
      <c r="G73" s="53" t="s">
        <v>113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65</v>
      </c>
      <c r="AA73" s="56"/>
      <c r="AB73" s="56"/>
      <c r="AC73" s="56"/>
      <c r="AD73" s="56"/>
      <c r="AE73" s="72" t="s">
        <v>98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5">
        <v>24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>
        <f t="shared" si="0"/>
        <v>24</v>
      </c>
      <c r="BF73" s="75"/>
      <c r="BG73" s="75"/>
      <c r="BH73" s="75"/>
      <c r="BI73" s="75"/>
      <c r="BJ73" s="75"/>
      <c r="BK73" s="75"/>
      <c r="BL73" s="75"/>
    </row>
    <row r="74" spans="1:79" s="4" customFormat="1" ht="18" customHeight="1" x14ac:dyDescent="0.2">
      <c r="A74" s="62">
        <v>0</v>
      </c>
      <c r="B74" s="62"/>
      <c r="C74" s="62"/>
      <c r="D74" s="62"/>
      <c r="E74" s="62"/>
      <c r="F74" s="62"/>
      <c r="G74" s="63" t="s">
        <v>73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6"/>
      <c r="AA74" s="66"/>
      <c r="AB74" s="66"/>
      <c r="AC74" s="66"/>
      <c r="AD74" s="66"/>
      <c r="AE74" s="57"/>
      <c r="AF74" s="58"/>
      <c r="AG74" s="58"/>
      <c r="AH74" s="58"/>
      <c r="AI74" s="58"/>
      <c r="AJ74" s="58"/>
      <c r="AK74" s="58"/>
      <c r="AL74" s="58"/>
      <c r="AM74" s="58"/>
      <c r="AN74" s="59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</row>
    <row r="75" spans="1:79" ht="21" customHeight="1" x14ac:dyDescent="0.2">
      <c r="A75" s="52">
        <v>0</v>
      </c>
      <c r="B75" s="52"/>
      <c r="C75" s="52"/>
      <c r="D75" s="52"/>
      <c r="E75" s="52"/>
      <c r="F75" s="52"/>
      <c r="G75" s="53" t="s">
        <v>74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64</v>
      </c>
      <c r="AA75" s="56"/>
      <c r="AB75" s="56"/>
      <c r="AC75" s="56"/>
      <c r="AD75" s="56"/>
      <c r="AE75" s="72" t="s">
        <v>103</v>
      </c>
      <c r="AF75" s="73"/>
      <c r="AG75" s="73"/>
      <c r="AH75" s="73"/>
      <c r="AI75" s="73"/>
      <c r="AJ75" s="73"/>
      <c r="AK75" s="73"/>
      <c r="AL75" s="73"/>
      <c r="AM75" s="73"/>
      <c r="AN75" s="74"/>
      <c r="AO75" s="67">
        <f>AO70/AO73</f>
        <v>12500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>
        <f t="shared" si="0"/>
        <v>12500</v>
      </c>
      <c r="BF75" s="67"/>
      <c r="BG75" s="67"/>
      <c r="BH75" s="67"/>
      <c r="BI75" s="67"/>
      <c r="BJ75" s="67"/>
      <c r="BK75" s="67"/>
      <c r="BL75" s="67"/>
    </row>
    <row r="76" spans="1:79" s="4" customFormat="1" ht="18" customHeight="1" x14ac:dyDescent="0.2">
      <c r="A76" s="62">
        <v>0</v>
      </c>
      <c r="B76" s="62"/>
      <c r="C76" s="62"/>
      <c r="D76" s="62"/>
      <c r="E76" s="62"/>
      <c r="F76" s="62"/>
      <c r="G76" s="63" t="s">
        <v>77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66"/>
      <c r="AA76" s="66"/>
      <c r="AB76" s="66"/>
      <c r="AC76" s="66"/>
      <c r="AD76" s="66"/>
      <c r="AE76" s="57"/>
      <c r="AF76" s="58"/>
      <c r="AG76" s="58"/>
      <c r="AH76" s="58"/>
      <c r="AI76" s="58"/>
      <c r="AJ76" s="58"/>
      <c r="AK76" s="58"/>
      <c r="AL76" s="58"/>
      <c r="AM76" s="58"/>
      <c r="AN76" s="59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79" ht="50.25" customHeight="1" x14ac:dyDescent="0.2">
      <c r="A77" s="52">
        <v>0</v>
      </c>
      <c r="B77" s="52"/>
      <c r="C77" s="52"/>
      <c r="D77" s="52"/>
      <c r="E77" s="52"/>
      <c r="F77" s="52"/>
      <c r="G77" s="53" t="s">
        <v>78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79</v>
      </c>
      <c r="AA77" s="56"/>
      <c r="AB77" s="56"/>
      <c r="AC77" s="56"/>
      <c r="AD77" s="56"/>
      <c r="AE77" s="72" t="s">
        <v>103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67">
        <f>AO73/AO71*100</f>
        <v>100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>
        <f t="shared" si="0"/>
        <v>100</v>
      </c>
      <c r="BF77" s="67"/>
      <c r="BG77" s="67"/>
      <c r="BH77" s="67"/>
      <c r="BI77" s="67"/>
      <c r="BJ77" s="67"/>
      <c r="BK77" s="67"/>
      <c r="BL77" s="67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34.5" customHeight="1" x14ac:dyDescent="0.2">
      <c r="A79" s="76" t="s">
        <v>23</v>
      </c>
      <c r="B79" s="76"/>
      <c r="C79" s="76"/>
      <c r="D79" s="76"/>
      <c r="E79" s="76"/>
      <c r="F79" s="76"/>
      <c r="G79" s="68" t="s">
        <v>39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6" t="s">
        <v>2</v>
      </c>
      <c r="AA79" s="76"/>
      <c r="AB79" s="76"/>
      <c r="AC79" s="76"/>
      <c r="AD79" s="76"/>
      <c r="AE79" s="76" t="s">
        <v>1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68" t="s">
        <v>24</v>
      </c>
      <c r="AP79" s="69"/>
      <c r="AQ79" s="69"/>
      <c r="AR79" s="69"/>
      <c r="AS79" s="69"/>
      <c r="AT79" s="69"/>
      <c r="AU79" s="69"/>
      <c r="AV79" s="70"/>
      <c r="AW79" s="68" t="s">
        <v>25</v>
      </c>
      <c r="AX79" s="69"/>
      <c r="AY79" s="69"/>
      <c r="AZ79" s="69"/>
      <c r="BA79" s="69"/>
      <c r="BB79" s="69"/>
      <c r="BC79" s="69"/>
      <c r="BD79" s="70"/>
      <c r="BE79" s="68" t="s">
        <v>22</v>
      </c>
      <c r="BF79" s="69"/>
      <c r="BG79" s="69"/>
      <c r="BH79" s="69"/>
      <c r="BI79" s="69"/>
      <c r="BJ79" s="69"/>
      <c r="BK79" s="69"/>
      <c r="BL79" s="70"/>
    </row>
    <row r="80" spans="1:79" ht="15.75" x14ac:dyDescent="0.2">
      <c r="A80" s="76">
        <v>1</v>
      </c>
      <c r="B80" s="76"/>
      <c r="C80" s="76"/>
      <c r="D80" s="76"/>
      <c r="E80" s="76"/>
      <c r="F80" s="76"/>
      <c r="G80" s="68">
        <v>2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76">
        <v>3</v>
      </c>
      <c r="AA80" s="76"/>
      <c r="AB80" s="76"/>
      <c r="AC80" s="76"/>
      <c r="AD80" s="76"/>
      <c r="AE80" s="76">
        <v>4</v>
      </c>
      <c r="AF80" s="76"/>
      <c r="AG80" s="76"/>
      <c r="AH80" s="76"/>
      <c r="AI80" s="76"/>
      <c r="AJ80" s="76"/>
      <c r="AK80" s="76"/>
      <c r="AL80" s="76"/>
      <c r="AM80" s="76"/>
      <c r="AN80" s="76"/>
      <c r="AO80" s="76">
        <v>5</v>
      </c>
      <c r="AP80" s="76"/>
      <c r="AQ80" s="76"/>
      <c r="AR80" s="76"/>
      <c r="AS80" s="76"/>
      <c r="AT80" s="76"/>
      <c r="AU80" s="76"/>
      <c r="AV80" s="76"/>
      <c r="AW80" s="76">
        <v>6</v>
      </c>
      <c r="AX80" s="76"/>
      <c r="AY80" s="76"/>
      <c r="AZ80" s="76"/>
      <c r="BA80" s="76"/>
      <c r="BB80" s="76"/>
      <c r="BC80" s="76"/>
      <c r="BD80" s="76"/>
      <c r="BE80" s="76">
        <v>7</v>
      </c>
      <c r="BF80" s="76"/>
      <c r="BG80" s="76"/>
      <c r="BH80" s="76"/>
      <c r="BI80" s="76"/>
      <c r="BJ80" s="76"/>
      <c r="BK80" s="76"/>
      <c r="BL80" s="76"/>
    </row>
    <row r="81" spans="1:64" ht="19.5" customHeight="1" x14ac:dyDescent="0.2">
      <c r="A81" s="68"/>
      <c r="B81" s="69"/>
      <c r="C81" s="69"/>
      <c r="D81" s="69"/>
      <c r="E81" s="69"/>
      <c r="F81" s="70"/>
      <c r="G81" s="137" t="s">
        <v>95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9"/>
      <c r="AO81" s="68"/>
      <c r="AP81" s="69"/>
      <c r="AQ81" s="69"/>
      <c r="AR81" s="69"/>
      <c r="AS81" s="69"/>
      <c r="AT81" s="69"/>
      <c r="AU81" s="69"/>
      <c r="AV81" s="70"/>
      <c r="AW81" s="68"/>
      <c r="AX81" s="69"/>
      <c r="AY81" s="69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69"/>
      <c r="BK81" s="69"/>
      <c r="BL81" s="70"/>
    </row>
    <row r="82" spans="1:64" ht="15.75" x14ac:dyDescent="0.2">
      <c r="A82" s="62">
        <v>0</v>
      </c>
      <c r="B82" s="62"/>
      <c r="C82" s="62"/>
      <c r="D82" s="62"/>
      <c r="E82" s="62"/>
      <c r="F82" s="62"/>
      <c r="G82" s="63" t="s">
        <v>62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66"/>
      <c r="AA82" s="66"/>
      <c r="AB82" s="66"/>
      <c r="AC82" s="66"/>
      <c r="AD82" s="66"/>
      <c r="AE82" s="71"/>
      <c r="AF82" s="71"/>
      <c r="AG82" s="71"/>
      <c r="AH82" s="71"/>
      <c r="AI82" s="71"/>
      <c r="AJ82" s="71"/>
      <c r="AK82" s="71"/>
      <c r="AL82" s="71"/>
      <c r="AM82" s="71"/>
      <c r="AN82" s="63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9.5" customHeight="1" x14ac:dyDescent="0.2">
      <c r="A83" s="52">
        <v>0</v>
      </c>
      <c r="B83" s="52"/>
      <c r="C83" s="52"/>
      <c r="D83" s="52"/>
      <c r="E83" s="52"/>
      <c r="F83" s="52"/>
      <c r="G83" s="53" t="s">
        <v>63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6" t="s">
        <v>64</v>
      </c>
      <c r="AA83" s="56"/>
      <c r="AB83" s="56"/>
      <c r="AC83" s="56"/>
      <c r="AD83" s="56"/>
      <c r="AE83" s="72" t="s">
        <v>97</v>
      </c>
      <c r="AF83" s="73"/>
      <c r="AG83" s="73"/>
      <c r="AH83" s="73"/>
      <c r="AI83" s="73"/>
      <c r="AJ83" s="73"/>
      <c r="AK83" s="73"/>
      <c r="AL83" s="73"/>
      <c r="AM83" s="73"/>
      <c r="AN83" s="74"/>
      <c r="AO83" s="67">
        <f>2325300-200000</f>
        <v>2125300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>
        <f>AO83+AW83</f>
        <v>2125300</v>
      </c>
      <c r="BF83" s="67"/>
      <c r="BG83" s="67"/>
      <c r="BH83" s="67"/>
      <c r="BI83" s="67"/>
      <c r="BJ83" s="67"/>
      <c r="BK83" s="67"/>
      <c r="BL83" s="67"/>
    </row>
    <row r="84" spans="1:64" ht="63" customHeight="1" x14ac:dyDescent="0.2">
      <c r="A84" s="52">
        <v>0</v>
      </c>
      <c r="B84" s="52"/>
      <c r="C84" s="52"/>
      <c r="D84" s="52"/>
      <c r="E84" s="52"/>
      <c r="F84" s="52"/>
      <c r="G84" s="53" t="s">
        <v>99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6" t="s">
        <v>65</v>
      </c>
      <c r="AA84" s="56"/>
      <c r="AB84" s="56"/>
      <c r="AC84" s="56"/>
      <c r="AD84" s="56"/>
      <c r="AE84" s="72" t="s">
        <v>119</v>
      </c>
      <c r="AF84" s="73"/>
      <c r="AG84" s="73"/>
      <c r="AH84" s="73"/>
      <c r="AI84" s="73"/>
      <c r="AJ84" s="73"/>
      <c r="AK84" s="73"/>
      <c r="AL84" s="73"/>
      <c r="AM84" s="73"/>
      <c r="AN84" s="74"/>
      <c r="AO84" s="75">
        <v>29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>
        <f>AO84+AW84</f>
        <v>29</v>
      </c>
      <c r="BF84" s="75"/>
      <c r="BG84" s="75"/>
      <c r="BH84" s="75"/>
      <c r="BI84" s="75"/>
      <c r="BJ84" s="75"/>
      <c r="BK84" s="75"/>
      <c r="BL84" s="75"/>
    </row>
    <row r="85" spans="1:64" ht="18" customHeight="1" x14ac:dyDescent="0.2">
      <c r="A85" s="62">
        <v>0</v>
      </c>
      <c r="B85" s="62"/>
      <c r="C85" s="62"/>
      <c r="D85" s="62"/>
      <c r="E85" s="62"/>
      <c r="F85" s="62"/>
      <c r="G85" s="63" t="s">
        <v>70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66"/>
      <c r="AA85" s="66"/>
      <c r="AB85" s="66"/>
      <c r="AC85" s="66"/>
      <c r="AD85" s="66"/>
      <c r="AE85" s="57"/>
      <c r="AF85" s="58"/>
      <c r="AG85" s="58"/>
      <c r="AH85" s="58"/>
      <c r="AI85" s="58"/>
      <c r="AJ85" s="58"/>
      <c r="AK85" s="58"/>
      <c r="AL85" s="58"/>
      <c r="AM85" s="58"/>
      <c r="AN85" s="59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</row>
    <row r="86" spans="1:64" ht="63" customHeight="1" x14ac:dyDescent="0.2">
      <c r="A86" s="52">
        <v>0</v>
      </c>
      <c r="B86" s="52"/>
      <c r="C86" s="52"/>
      <c r="D86" s="52"/>
      <c r="E86" s="52"/>
      <c r="F86" s="52"/>
      <c r="G86" s="53" t="s">
        <v>100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56" t="s">
        <v>65</v>
      </c>
      <c r="AA86" s="56"/>
      <c r="AB86" s="56"/>
      <c r="AC86" s="56"/>
      <c r="AD86" s="56"/>
      <c r="AE86" s="72" t="s">
        <v>98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75">
        <f>28-1</f>
        <v>27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>
        <f>AO86+AW86</f>
        <v>27</v>
      </c>
      <c r="BF86" s="75"/>
      <c r="BG86" s="75"/>
      <c r="BH86" s="75"/>
      <c r="BI86" s="75"/>
      <c r="BJ86" s="75"/>
      <c r="BK86" s="75"/>
      <c r="BL86" s="75"/>
    </row>
    <row r="87" spans="1:64" ht="18" customHeight="1" x14ac:dyDescent="0.2">
      <c r="A87" s="62">
        <v>0</v>
      </c>
      <c r="B87" s="62"/>
      <c r="C87" s="62"/>
      <c r="D87" s="62"/>
      <c r="E87" s="62"/>
      <c r="F87" s="62"/>
      <c r="G87" s="63" t="s">
        <v>73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6"/>
      <c r="AA87" s="66"/>
      <c r="AB87" s="66"/>
      <c r="AC87" s="66"/>
      <c r="AD87" s="66"/>
      <c r="AE87" s="57"/>
      <c r="AF87" s="58"/>
      <c r="AG87" s="58"/>
      <c r="AH87" s="58"/>
      <c r="AI87" s="58"/>
      <c r="AJ87" s="58"/>
      <c r="AK87" s="58"/>
      <c r="AL87" s="58"/>
      <c r="AM87" s="58"/>
      <c r="AN87" s="59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</row>
    <row r="88" spans="1:64" ht="51" customHeight="1" x14ac:dyDescent="0.2">
      <c r="A88" s="52">
        <v>0</v>
      </c>
      <c r="B88" s="52"/>
      <c r="C88" s="52"/>
      <c r="D88" s="52"/>
      <c r="E88" s="52"/>
      <c r="F88" s="52"/>
      <c r="G88" s="53" t="s">
        <v>101</v>
      </c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6" t="s">
        <v>64</v>
      </c>
      <c r="AA88" s="56"/>
      <c r="AB88" s="56"/>
      <c r="AC88" s="56"/>
      <c r="AD88" s="56"/>
      <c r="AE88" s="72" t="s">
        <v>103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67">
        <f>AO83/AO86</f>
        <v>78714.814814814818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>
        <f>AO88+AW88</f>
        <v>78714.814814814818</v>
      </c>
      <c r="BF88" s="67"/>
      <c r="BG88" s="67"/>
      <c r="BH88" s="67"/>
      <c r="BI88" s="67"/>
      <c r="BJ88" s="67"/>
      <c r="BK88" s="67"/>
      <c r="BL88" s="67"/>
    </row>
    <row r="89" spans="1:64" ht="15.75" x14ac:dyDescent="0.2">
      <c r="A89" s="62">
        <v>0</v>
      </c>
      <c r="B89" s="62"/>
      <c r="C89" s="62"/>
      <c r="D89" s="62"/>
      <c r="E89" s="62"/>
      <c r="F89" s="62"/>
      <c r="G89" s="63" t="s">
        <v>77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66"/>
      <c r="AA89" s="66"/>
      <c r="AB89" s="66"/>
      <c r="AC89" s="66"/>
      <c r="AD89" s="66"/>
      <c r="AE89" s="57"/>
      <c r="AF89" s="58"/>
      <c r="AG89" s="58"/>
      <c r="AH89" s="58"/>
      <c r="AI89" s="58"/>
      <c r="AJ89" s="58"/>
      <c r="AK89" s="58"/>
      <c r="AL89" s="58"/>
      <c r="AM89" s="58"/>
      <c r="AN89" s="59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</row>
    <row r="90" spans="1:64" ht="116.25" customHeight="1" x14ac:dyDescent="0.2">
      <c r="A90" s="52">
        <v>0</v>
      </c>
      <c r="B90" s="52"/>
      <c r="C90" s="52"/>
      <c r="D90" s="52"/>
      <c r="E90" s="52"/>
      <c r="F90" s="52"/>
      <c r="G90" s="53" t="s">
        <v>102</v>
      </c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6" t="s">
        <v>79</v>
      </c>
      <c r="AA90" s="56"/>
      <c r="AB90" s="56"/>
      <c r="AC90" s="56"/>
      <c r="AD90" s="56"/>
      <c r="AE90" s="72" t="s">
        <v>103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67">
        <f>AO86/AO84*100</f>
        <v>93.103448275862064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>
        <f>AO90+AW90</f>
        <v>93.103448275862064</v>
      </c>
      <c r="BF90" s="67"/>
      <c r="BG90" s="67"/>
      <c r="BH90" s="67"/>
      <c r="BI90" s="67"/>
      <c r="BJ90" s="67"/>
      <c r="BK90" s="67"/>
      <c r="BL90" s="67"/>
    </row>
    <row r="92" spans="1:64" ht="34.5" customHeight="1" x14ac:dyDescent="0.2">
      <c r="A92" s="76" t="s">
        <v>23</v>
      </c>
      <c r="B92" s="76"/>
      <c r="C92" s="76"/>
      <c r="D92" s="76"/>
      <c r="E92" s="76"/>
      <c r="F92" s="76"/>
      <c r="G92" s="68" t="s">
        <v>39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76" t="s">
        <v>2</v>
      </c>
      <c r="AA92" s="76"/>
      <c r="AB92" s="76"/>
      <c r="AC92" s="76"/>
      <c r="AD92" s="76"/>
      <c r="AE92" s="76" t="s">
        <v>1</v>
      </c>
      <c r="AF92" s="76"/>
      <c r="AG92" s="76"/>
      <c r="AH92" s="76"/>
      <c r="AI92" s="76"/>
      <c r="AJ92" s="76"/>
      <c r="AK92" s="76"/>
      <c r="AL92" s="76"/>
      <c r="AM92" s="76"/>
      <c r="AN92" s="76"/>
      <c r="AO92" s="68" t="s">
        <v>24</v>
      </c>
      <c r="AP92" s="69"/>
      <c r="AQ92" s="69"/>
      <c r="AR92" s="69"/>
      <c r="AS92" s="69"/>
      <c r="AT92" s="69"/>
      <c r="AU92" s="69"/>
      <c r="AV92" s="70"/>
      <c r="AW92" s="68" t="s">
        <v>25</v>
      </c>
      <c r="AX92" s="69"/>
      <c r="AY92" s="69"/>
      <c r="AZ92" s="69"/>
      <c r="BA92" s="69"/>
      <c r="BB92" s="69"/>
      <c r="BC92" s="69"/>
      <c r="BD92" s="70"/>
      <c r="BE92" s="68" t="s">
        <v>22</v>
      </c>
      <c r="BF92" s="69"/>
      <c r="BG92" s="69"/>
      <c r="BH92" s="69"/>
      <c r="BI92" s="69"/>
      <c r="BJ92" s="69"/>
      <c r="BK92" s="69"/>
      <c r="BL92" s="70"/>
    </row>
    <row r="93" spans="1:64" ht="15.75" x14ac:dyDescent="0.2">
      <c r="A93" s="76">
        <v>1</v>
      </c>
      <c r="B93" s="76"/>
      <c r="C93" s="76"/>
      <c r="D93" s="76"/>
      <c r="E93" s="76"/>
      <c r="F93" s="76"/>
      <c r="G93" s="68">
        <v>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6">
        <v>3</v>
      </c>
      <c r="AA93" s="76"/>
      <c r="AB93" s="76"/>
      <c r="AC93" s="76"/>
      <c r="AD93" s="76"/>
      <c r="AE93" s="76">
        <v>4</v>
      </c>
      <c r="AF93" s="76"/>
      <c r="AG93" s="76"/>
      <c r="AH93" s="76"/>
      <c r="AI93" s="76"/>
      <c r="AJ93" s="76"/>
      <c r="AK93" s="76"/>
      <c r="AL93" s="76"/>
      <c r="AM93" s="76"/>
      <c r="AN93" s="76"/>
      <c r="AO93" s="76">
        <v>5</v>
      </c>
      <c r="AP93" s="76"/>
      <c r="AQ93" s="76"/>
      <c r="AR93" s="76"/>
      <c r="AS93" s="76"/>
      <c r="AT93" s="76"/>
      <c r="AU93" s="76"/>
      <c r="AV93" s="76"/>
      <c r="AW93" s="76">
        <v>6</v>
      </c>
      <c r="AX93" s="76"/>
      <c r="AY93" s="76"/>
      <c r="AZ93" s="76"/>
      <c r="BA93" s="76"/>
      <c r="BB93" s="76"/>
      <c r="BC93" s="76"/>
      <c r="BD93" s="76"/>
      <c r="BE93" s="76">
        <v>7</v>
      </c>
      <c r="BF93" s="76"/>
      <c r="BG93" s="76"/>
      <c r="BH93" s="76"/>
      <c r="BI93" s="76"/>
      <c r="BJ93" s="76"/>
      <c r="BK93" s="76"/>
      <c r="BL93" s="76"/>
    </row>
    <row r="94" spans="1:64" ht="18" customHeight="1" x14ac:dyDescent="0.2">
      <c r="A94" s="68"/>
      <c r="B94" s="69"/>
      <c r="C94" s="69"/>
      <c r="D94" s="69"/>
      <c r="E94" s="69"/>
      <c r="F94" s="70"/>
      <c r="G94" s="137" t="s">
        <v>114</v>
      </c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9"/>
      <c r="AE94" s="68"/>
      <c r="AF94" s="69"/>
      <c r="AG94" s="69"/>
      <c r="AH94" s="69"/>
      <c r="AI94" s="69"/>
      <c r="AJ94" s="69"/>
      <c r="AK94" s="69"/>
      <c r="AL94" s="69"/>
      <c r="AM94" s="69"/>
      <c r="AN94" s="70"/>
      <c r="AO94" s="68"/>
      <c r="AP94" s="69"/>
      <c r="AQ94" s="69"/>
      <c r="AR94" s="69"/>
      <c r="AS94" s="69"/>
      <c r="AT94" s="69"/>
      <c r="AU94" s="69"/>
      <c r="AV94" s="70"/>
      <c r="AW94" s="68"/>
      <c r="AX94" s="69"/>
      <c r="AY94" s="69"/>
      <c r="AZ94" s="69"/>
      <c r="BA94" s="69"/>
      <c r="BB94" s="69"/>
      <c r="BC94" s="69"/>
      <c r="BD94" s="70"/>
      <c r="BE94" s="68"/>
      <c r="BF94" s="69"/>
      <c r="BG94" s="69"/>
      <c r="BH94" s="69"/>
      <c r="BI94" s="69"/>
      <c r="BJ94" s="69"/>
      <c r="BK94" s="69"/>
      <c r="BL94" s="70"/>
    </row>
    <row r="95" spans="1:64" ht="18" customHeight="1" x14ac:dyDescent="0.2">
      <c r="A95" s="62">
        <v>0</v>
      </c>
      <c r="B95" s="62"/>
      <c r="C95" s="62"/>
      <c r="D95" s="62"/>
      <c r="E95" s="62"/>
      <c r="F95" s="62"/>
      <c r="G95" s="63" t="s">
        <v>62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66"/>
      <c r="AA95" s="66"/>
      <c r="AB95" s="66"/>
      <c r="AC95" s="66"/>
      <c r="AD95" s="66"/>
      <c r="AE95" s="71"/>
      <c r="AF95" s="71"/>
      <c r="AG95" s="71"/>
      <c r="AH95" s="71"/>
      <c r="AI95" s="71"/>
      <c r="AJ95" s="71"/>
      <c r="AK95" s="71"/>
      <c r="AL95" s="71"/>
      <c r="AM95" s="71"/>
      <c r="AN95" s="63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</row>
    <row r="96" spans="1:64" ht="33.75" customHeight="1" x14ac:dyDescent="0.2">
      <c r="A96" s="52">
        <v>0</v>
      </c>
      <c r="B96" s="52"/>
      <c r="C96" s="52"/>
      <c r="D96" s="52"/>
      <c r="E96" s="52"/>
      <c r="F96" s="52"/>
      <c r="G96" s="53" t="s">
        <v>68</v>
      </c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6" t="s">
        <v>64</v>
      </c>
      <c r="AA96" s="56"/>
      <c r="AB96" s="56"/>
      <c r="AC96" s="56"/>
      <c r="AD96" s="56"/>
      <c r="AE96" s="72" t="s">
        <v>97</v>
      </c>
      <c r="AF96" s="73"/>
      <c r="AG96" s="73"/>
      <c r="AH96" s="73"/>
      <c r="AI96" s="73"/>
      <c r="AJ96" s="73"/>
      <c r="AK96" s="73"/>
      <c r="AL96" s="73"/>
      <c r="AM96" s="73"/>
      <c r="AN96" s="74"/>
      <c r="AO96" s="67">
        <f>50000</f>
        <v>50000</v>
      </c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>
        <f>AO96+AW96</f>
        <v>50000</v>
      </c>
      <c r="BF96" s="67"/>
      <c r="BG96" s="67"/>
      <c r="BH96" s="67"/>
      <c r="BI96" s="67"/>
      <c r="BJ96" s="67"/>
      <c r="BK96" s="67"/>
      <c r="BL96" s="67"/>
    </row>
    <row r="97" spans="1:64" ht="18" customHeight="1" x14ac:dyDescent="0.2">
      <c r="A97" s="62">
        <v>0</v>
      </c>
      <c r="B97" s="62"/>
      <c r="C97" s="62"/>
      <c r="D97" s="62"/>
      <c r="E97" s="62"/>
      <c r="F97" s="62"/>
      <c r="G97" s="63" t="s">
        <v>70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  <c r="Z97" s="66"/>
      <c r="AA97" s="66"/>
      <c r="AB97" s="66"/>
      <c r="AC97" s="66"/>
      <c r="AD97" s="66"/>
      <c r="AE97" s="57"/>
      <c r="AF97" s="58"/>
      <c r="AG97" s="58"/>
      <c r="AH97" s="58"/>
      <c r="AI97" s="58"/>
      <c r="AJ97" s="58"/>
      <c r="AK97" s="58"/>
      <c r="AL97" s="58"/>
      <c r="AM97" s="58"/>
      <c r="AN97" s="59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</row>
    <row r="98" spans="1:64" ht="35.25" customHeight="1" x14ac:dyDescent="0.2">
      <c r="A98" s="52">
        <v>0</v>
      </c>
      <c r="B98" s="52"/>
      <c r="C98" s="52"/>
      <c r="D98" s="52"/>
      <c r="E98" s="52"/>
      <c r="F98" s="52"/>
      <c r="G98" s="53" t="s">
        <v>71</v>
      </c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6" t="s">
        <v>72</v>
      </c>
      <c r="AA98" s="56"/>
      <c r="AB98" s="56"/>
      <c r="AC98" s="56"/>
      <c r="AD98" s="56"/>
      <c r="AE98" s="72" t="s">
        <v>103</v>
      </c>
      <c r="AF98" s="73"/>
      <c r="AG98" s="73"/>
      <c r="AH98" s="73"/>
      <c r="AI98" s="73"/>
      <c r="AJ98" s="73"/>
      <c r="AK98" s="73"/>
      <c r="AL98" s="73"/>
      <c r="AM98" s="73"/>
      <c r="AN98" s="74"/>
      <c r="AO98" s="67">
        <f>AO96/AO100/1000</f>
        <v>59.523809523809526</v>
      </c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>
        <f>AO98+AW98</f>
        <v>59.523809523809526</v>
      </c>
      <c r="BF98" s="67"/>
      <c r="BG98" s="67"/>
      <c r="BH98" s="67"/>
      <c r="BI98" s="67"/>
      <c r="BJ98" s="67"/>
      <c r="BK98" s="67"/>
      <c r="BL98" s="67"/>
    </row>
    <row r="99" spans="1:64" ht="18" customHeight="1" x14ac:dyDescent="0.2">
      <c r="A99" s="62">
        <v>0</v>
      </c>
      <c r="B99" s="62"/>
      <c r="C99" s="62"/>
      <c r="D99" s="62"/>
      <c r="E99" s="62"/>
      <c r="F99" s="62"/>
      <c r="G99" s="63" t="s">
        <v>73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5"/>
      <c r="Z99" s="66"/>
      <c r="AA99" s="66"/>
      <c r="AB99" s="66"/>
      <c r="AC99" s="66"/>
      <c r="AD99" s="66"/>
      <c r="AE99" s="57"/>
      <c r="AF99" s="58"/>
      <c r="AG99" s="58"/>
      <c r="AH99" s="58"/>
      <c r="AI99" s="58"/>
      <c r="AJ99" s="58"/>
      <c r="AK99" s="58"/>
      <c r="AL99" s="58"/>
      <c r="AM99" s="58"/>
      <c r="AN99" s="59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</row>
    <row r="100" spans="1:64" ht="33" customHeight="1" x14ac:dyDescent="0.2">
      <c r="A100" s="52">
        <v>0</v>
      </c>
      <c r="B100" s="52"/>
      <c r="C100" s="52"/>
      <c r="D100" s="52"/>
      <c r="E100" s="52"/>
      <c r="F100" s="52"/>
      <c r="G100" s="53" t="s">
        <v>76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6" t="s">
        <v>64</v>
      </c>
      <c r="AA100" s="56"/>
      <c r="AB100" s="56"/>
      <c r="AC100" s="56"/>
      <c r="AD100" s="56"/>
      <c r="AE100" s="72" t="s">
        <v>103</v>
      </c>
      <c r="AF100" s="73"/>
      <c r="AG100" s="73"/>
      <c r="AH100" s="73"/>
      <c r="AI100" s="73"/>
      <c r="AJ100" s="73"/>
      <c r="AK100" s="73"/>
      <c r="AL100" s="73"/>
      <c r="AM100" s="73"/>
      <c r="AN100" s="74"/>
      <c r="AO100" s="67">
        <v>0.84</v>
      </c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>
        <f>AO100+AW100</f>
        <v>0.84</v>
      </c>
      <c r="BF100" s="67"/>
      <c r="BG100" s="67"/>
      <c r="BH100" s="67"/>
      <c r="BI100" s="67"/>
      <c r="BJ100" s="67"/>
      <c r="BK100" s="67"/>
      <c r="BL100" s="67"/>
    </row>
    <row r="102" spans="1:64" ht="33.75" customHeight="1" x14ac:dyDescent="0.2">
      <c r="A102" s="76" t="s">
        <v>23</v>
      </c>
      <c r="B102" s="76"/>
      <c r="C102" s="76"/>
      <c r="D102" s="76"/>
      <c r="E102" s="76"/>
      <c r="F102" s="76"/>
      <c r="G102" s="68" t="s">
        <v>39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70"/>
      <c r="Z102" s="76" t="s">
        <v>2</v>
      </c>
      <c r="AA102" s="76"/>
      <c r="AB102" s="76"/>
      <c r="AC102" s="76"/>
      <c r="AD102" s="76"/>
      <c r="AE102" s="76" t="s">
        <v>1</v>
      </c>
      <c r="AF102" s="76"/>
      <c r="AG102" s="76"/>
      <c r="AH102" s="76"/>
      <c r="AI102" s="76"/>
      <c r="AJ102" s="76"/>
      <c r="AK102" s="76"/>
      <c r="AL102" s="76"/>
      <c r="AM102" s="76"/>
      <c r="AN102" s="76"/>
      <c r="AO102" s="68" t="s">
        <v>24</v>
      </c>
      <c r="AP102" s="69"/>
      <c r="AQ102" s="69"/>
      <c r="AR102" s="69"/>
      <c r="AS102" s="69"/>
      <c r="AT102" s="69"/>
      <c r="AU102" s="69"/>
      <c r="AV102" s="70"/>
      <c r="AW102" s="68" t="s">
        <v>25</v>
      </c>
      <c r="AX102" s="69"/>
      <c r="AY102" s="69"/>
      <c r="AZ102" s="69"/>
      <c r="BA102" s="69"/>
      <c r="BB102" s="69"/>
      <c r="BC102" s="69"/>
      <c r="BD102" s="70"/>
      <c r="BE102" s="68" t="s">
        <v>22</v>
      </c>
      <c r="BF102" s="69"/>
      <c r="BG102" s="69"/>
      <c r="BH102" s="69"/>
      <c r="BI102" s="69"/>
      <c r="BJ102" s="69"/>
      <c r="BK102" s="69"/>
      <c r="BL102" s="70"/>
    </row>
    <row r="103" spans="1:64" ht="15.75" x14ac:dyDescent="0.2">
      <c r="A103" s="76">
        <v>1</v>
      </c>
      <c r="B103" s="76"/>
      <c r="C103" s="76"/>
      <c r="D103" s="76"/>
      <c r="E103" s="76"/>
      <c r="F103" s="76"/>
      <c r="G103" s="68">
        <v>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76">
        <v>3</v>
      </c>
      <c r="AA103" s="76"/>
      <c r="AB103" s="76"/>
      <c r="AC103" s="76"/>
      <c r="AD103" s="76"/>
      <c r="AE103" s="76">
        <v>4</v>
      </c>
      <c r="AF103" s="76"/>
      <c r="AG103" s="76"/>
      <c r="AH103" s="76"/>
      <c r="AI103" s="76"/>
      <c r="AJ103" s="76"/>
      <c r="AK103" s="76"/>
      <c r="AL103" s="76"/>
      <c r="AM103" s="76"/>
      <c r="AN103" s="76"/>
      <c r="AO103" s="76">
        <v>5</v>
      </c>
      <c r="AP103" s="76"/>
      <c r="AQ103" s="76"/>
      <c r="AR103" s="76"/>
      <c r="AS103" s="76"/>
      <c r="AT103" s="76"/>
      <c r="AU103" s="76"/>
      <c r="AV103" s="76"/>
      <c r="AW103" s="76">
        <v>6</v>
      </c>
      <c r="AX103" s="76"/>
      <c r="AY103" s="76"/>
      <c r="AZ103" s="76"/>
      <c r="BA103" s="76"/>
      <c r="BB103" s="76"/>
      <c r="BC103" s="76"/>
      <c r="BD103" s="76"/>
      <c r="BE103" s="76">
        <v>7</v>
      </c>
      <c r="BF103" s="76"/>
      <c r="BG103" s="76"/>
      <c r="BH103" s="76"/>
      <c r="BI103" s="76"/>
      <c r="BJ103" s="76"/>
      <c r="BK103" s="76"/>
      <c r="BL103" s="76"/>
    </row>
    <row r="104" spans="1:64" ht="21" customHeight="1" x14ac:dyDescent="0.2">
      <c r="A104" s="68"/>
      <c r="B104" s="69"/>
      <c r="C104" s="69"/>
      <c r="D104" s="69"/>
      <c r="E104" s="69"/>
      <c r="F104" s="70"/>
      <c r="G104" s="137" t="s">
        <v>115</v>
      </c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9"/>
      <c r="AE104" s="68"/>
      <c r="AF104" s="69"/>
      <c r="AG104" s="69"/>
      <c r="AH104" s="69"/>
      <c r="AI104" s="69"/>
      <c r="AJ104" s="69"/>
      <c r="AK104" s="69"/>
      <c r="AL104" s="69"/>
      <c r="AM104" s="69"/>
      <c r="AN104" s="70"/>
      <c r="AO104" s="68"/>
      <c r="AP104" s="69"/>
      <c r="AQ104" s="69"/>
      <c r="AR104" s="69"/>
      <c r="AS104" s="69"/>
      <c r="AT104" s="69"/>
      <c r="AU104" s="69"/>
      <c r="AV104" s="70"/>
      <c r="AW104" s="68"/>
      <c r="AX104" s="69"/>
      <c r="AY104" s="69"/>
      <c r="AZ104" s="69"/>
      <c r="BA104" s="69"/>
      <c r="BB104" s="69"/>
      <c r="BC104" s="69"/>
      <c r="BD104" s="70"/>
      <c r="BE104" s="68"/>
      <c r="BF104" s="69"/>
      <c r="BG104" s="69"/>
      <c r="BH104" s="69"/>
      <c r="BI104" s="69"/>
      <c r="BJ104" s="69"/>
      <c r="BK104" s="69"/>
      <c r="BL104" s="70"/>
    </row>
    <row r="105" spans="1:64" ht="15.75" x14ac:dyDescent="0.2">
      <c r="A105" s="62">
        <v>0</v>
      </c>
      <c r="B105" s="62"/>
      <c r="C105" s="62"/>
      <c r="D105" s="62"/>
      <c r="E105" s="62"/>
      <c r="F105" s="62"/>
      <c r="G105" s="63" t="s">
        <v>62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66"/>
      <c r="AA105" s="66"/>
      <c r="AB105" s="66"/>
      <c r="AC105" s="66"/>
      <c r="AD105" s="66"/>
      <c r="AE105" s="71"/>
      <c r="AF105" s="71"/>
      <c r="AG105" s="71"/>
      <c r="AH105" s="71"/>
      <c r="AI105" s="71"/>
      <c r="AJ105" s="71"/>
      <c r="AK105" s="71"/>
      <c r="AL105" s="71"/>
      <c r="AM105" s="71"/>
      <c r="AN105" s="63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</row>
    <row r="106" spans="1:64" ht="36.75" customHeight="1" x14ac:dyDescent="0.2">
      <c r="A106" s="152"/>
      <c r="B106" s="153"/>
      <c r="C106" s="153"/>
      <c r="D106" s="153"/>
      <c r="E106" s="153"/>
      <c r="F106" s="154"/>
      <c r="G106" s="53" t="s">
        <v>69</v>
      </c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6"/>
      <c r="Z106" s="72" t="s">
        <v>64</v>
      </c>
      <c r="AA106" s="161"/>
      <c r="AB106" s="161"/>
      <c r="AC106" s="161"/>
      <c r="AD106" s="162"/>
      <c r="AE106" s="72" t="s">
        <v>97</v>
      </c>
      <c r="AF106" s="73"/>
      <c r="AG106" s="73"/>
      <c r="AH106" s="73"/>
      <c r="AI106" s="73"/>
      <c r="AJ106" s="73"/>
      <c r="AK106" s="73"/>
      <c r="AL106" s="73"/>
      <c r="AM106" s="73"/>
      <c r="AN106" s="74"/>
      <c r="AO106" s="99"/>
      <c r="AP106" s="100"/>
      <c r="AQ106" s="100"/>
      <c r="AR106" s="100"/>
      <c r="AS106" s="100"/>
      <c r="AT106" s="100"/>
      <c r="AU106" s="100"/>
      <c r="AV106" s="101"/>
      <c r="AW106" s="99">
        <f>6286740+691700+3366800</f>
        <v>10345240</v>
      </c>
      <c r="AX106" s="100"/>
      <c r="AY106" s="100"/>
      <c r="AZ106" s="100"/>
      <c r="BA106" s="100"/>
      <c r="BB106" s="100"/>
      <c r="BC106" s="100"/>
      <c r="BD106" s="101"/>
      <c r="BE106" s="99">
        <f>AO106+AW106</f>
        <v>10345240</v>
      </c>
      <c r="BF106" s="100"/>
      <c r="BG106" s="100"/>
      <c r="BH106" s="100"/>
      <c r="BI106" s="100"/>
      <c r="BJ106" s="100"/>
      <c r="BK106" s="100"/>
      <c r="BL106" s="101"/>
    </row>
    <row r="107" spans="1:64" ht="48.75" customHeight="1" x14ac:dyDescent="0.2">
      <c r="A107" s="149">
        <v>0</v>
      </c>
      <c r="B107" s="150"/>
      <c r="C107" s="150"/>
      <c r="D107" s="150"/>
      <c r="E107" s="150"/>
      <c r="F107" s="151"/>
      <c r="G107" s="53" t="s">
        <v>66</v>
      </c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6"/>
      <c r="Z107" s="72" t="s">
        <v>65</v>
      </c>
      <c r="AA107" s="161"/>
      <c r="AB107" s="161"/>
      <c r="AC107" s="161"/>
      <c r="AD107" s="162"/>
      <c r="AE107" s="163" t="s">
        <v>119</v>
      </c>
      <c r="AF107" s="169"/>
      <c r="AG107" s="169"/>
      <c r="AH107" s="169"/>
      <c r="AI107" s="169"/>
      <c r="AJ107" s="169"/>
      <c r="AK107" s="169"/>
      <c r="AL107" s="169"/>
      <c r="AM107" s="169"/>
      <c r="AN107" s="170"/>
      <c r="AO107" s="99"/>
      <c r="AP107" s="100"/>
      <c r="AQ107" s="100"/>
      <c r="AR107" s="100"/>
      <c r="AS107" s="100"/>
      <c r="AT107" s="100"/>
      <c r="AU107" s="100"/>
      <c r="AV107" s="101"/>
      <c r="AW107" s="155">
        <f>8+2</f>
        <v>10</v>
      </c>
      <c r="AX107" s="156"/>
      <c r="AY107" s="156"/>
      <c r="AZ107" s="156"/>
      <c r="BA107" s="156"/>
      <c r="BB107" s="156"/>
      <c r="BC107" s="156"/>
      <c r="BD107" s="157"/>
      <c r="BE107" s="158">
        <f>AO107+AW107</f>
        <v>10</v>
      </c>
      <c r="BF107" s="159"/>
      <c r="BG107" s="159"/>
      <c r="BH107" s="159"/>
      <c r="BI107" s="159"/>
      <c r="BJ107" s="159"/>
      <c r="BK107" s="159"/>
      <c r="BL107" s="160"/>
    </row>
    <row r="108" spans="1:64" ht="47.25" customHeight="1" x14ac:dyDescent="0.2">
      <c r="A108" s="149"/>
      <c r="B108" s="150"/>
      <c r="C108" s="150"/>
      <c r="D108" s="150"/>
      <c r="E108" s="150"/>
      <c r="F108" s="151"/>
      <c r="G108" s="53" t="s">
        <v>123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72" t="s">
        <v>65</v>
      </c>
      <c r="AA108" s="161"/>
      <c r="AB108" s="161"/>
      <c r="AC108" s="161"/>
      <c r="AD108" s="162"/>
      <c r="AE108" s="163" t="s">
        <v>119</v>
      </c>
      <c r="AF108" s="164"/>
      <c r="AG108" s="164"/>
      <c r="AH108" s="164"/>
      <c r="AI108" s="164"/>
      <c r="AJ108" s="164"/>
      <c r="AK108" s="164"/>
      <c r="AL108" s="164"/>
      <c r="AM108" s="164"/>
      <c r="AN108" s="165"/>
      <c r="AO108" s="99"/>
      <c r="AP108" s="100"/>
      <c r="AQ108" s="100"/>
      <c r="AR108" s="100"/>
      <c r="AS108" s="100"/>
      <c r="AT108" s="100"/>
      <c r="AU108" s="100"/>
      <c r="AV108" s="101"/>
      <c r="AW108" s="155">
        <v>1</v>
      </c>
      <c r="AX108" s="156"/>
      <c r="AY108" s="156"/>
      <c r="AZ108" s="156"/>
      <c r="BA108" s="156"/>
      <c r="BB108" s="156"/>
      <c r="BC108" s="156"/>
      <c r="BD108" s="157"/>
      <c r="BE108" s="158">
        <f>AO108+AW108</f>
        <v>1</v>
      </c>
      <c r="BF108" s="159"/>
      <c r="BG108" s="159"/>
      <c r="BH108" s="159"/>
      <c r="BI108" s="159"/>
      <c r="BJ108" s="159"/>
      <c r="BK108" s="159"/>
      <c r="BL108" s="160"/>
    </row>
    <row r="109" spans="1:64" ht="51.75" customHeight="1" x14ac:dyDescent="0.2">
      <c r="A109" s="149">
        <v>0</v>
      </c>
      <c r="B109" s="150"/>
      <c r="C109" s="150"/>
      <c r="D109" s="150"/>
      <c r="E109" s="150"/>
      <c r="F109" s="151"/>
      <c r="G109" s="53" t="s">
        <v>67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6"/>
      <c r="Z109" s="72" t="s">
        <v>65</v>
      </c>
      <c r="AA109" s="161"/>
      <c r="AB109" s="161"/>
      <c r="AC109" s="161"/>
      <c r="AD109" s="162"/>
      <c r="AE109" s="163" t="s">
        <v>119</v>
      </c>
      <c r="AF109" s="164"/>
      <c r="AG109" s="164"/>
      <c r="AH109" s="164"/>
      <c r="AI109" s="164"/>
      <c r="AJ109" s="164"/>
      <c r="AK109" s="164"/>
      <c r="AL109" s="164"/>
      <c r="AM109" s="164"/>
      <c r="AN109" s="165"/>
      <c r="AO109" s="99"/>
      <c r="AP109" s="100"/>
      <c r="AQ109" s="100"/>
      <c r="AR109" s="100"/>
      <c r="AS109" s="100"/>
      <c r="AT109" s="100"/>
      <c r="AU109" s="100"/>
      <c r="AV109" s="101"/>
      <c r="AW109" s="155">
        <v>7</v>
      </c>
      <c r="AX109" s="156"/>
      <c r="AY109" s="156"/>
      <c r="AZ109" s="156"/>
      <c r="BA109" s="156"/>
      <c r="BB109" s="156"/>
      <c r="BC109" s="156"/>
      <c r="BD109" s="157"/>
      <c r="BE109" s="158">
        <f>AO109+AW109</f>
        <v>7</v>
      </c>
      <c r="BF109" s="159"/>
      <c r="BG109" s="159"/>
      <c r="BH109" s="159"/>
      <c r="BI109" s="159"/>
      <c r="BJ109" s="159"/>
      <c r="BK109" s="159"/>
      <c r="BL109" s="160"/>
    </row>
    <row r="110" spans="1:64" ht="15.75" x14ac:dyDescent="0.2">
      <c r="A110" s="62">
        <v>0</v>
      </c>
      <c r="B110" s="62"/>
      <c r="C110" s="62"/>
      <c r="D110" s="62"/>
      <c r="E110" s="62"/>
      <c r="F110" s="62"/>
      <c r="G110" s="63" t="s">
        <v>70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  <c r="Z110" s="66"/>
      <c r="AA110" s="66"/>
      <c r="AB110" s="66"/>
      <c r="AC110" s="66"/>
      <c r="AD110" s="66"/>
      <c r="AE110" s="72"/>
      <c r="AF110" s="73"/>
      <c r="AG110" s="73"/>
      <c r="AH110" s="73"/>
      <c r="AI110" s="73"/>
      <c r="AJ110" s="73"/>
      <c r="AK110" s="73"/>
      <c r="AL110" s="73"/>
      <c r="AM110" s="73"/>
      <c r="AN110" s="74"/>
      <c r="AO110" s="61"/>
      <c r="AP110" s="61"/>
      <c r="AQ110" s="61"/>
      <c r="AR110" s="61"/>
      <c r="AS110" s="61"/>
      <c r="AT110" s="61"/>
      <c r="AU110" s="61"/>
      <c r="AV110" s="61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</row>
    <row r="111" spans="1:64" ht="39.75" customHeight="1" x14ac:dyDescent="0.2">
      <c r="A111" s="52">
        <v>0</v>
      </c>
      <c r="B111" s="52"/>
      <c r="C111" s="52"/>
      <c r="D111" s="52"/>
      <c r="E111" s="52"/>
      <c r="F111" s="52"/>
      <c r="G111" s="53" t="s">
        <v>104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56" t="s">
        <v>65</v>
      </c>
      <c r="AA111" s="56"/>
      <c r="AB111" s="56"/>
      <c r="AC111" s="56"/>
      <c r="AD111" s="56"/>
      <c r="AE111" s="72" t="s">
        <v>98</v>
      </c>
      <c r="AF111" s="73"/>
      <c r="AG111" s="73"/>
      <c r="AH111" s="73"/>
      <c r="AI111" s="73"/>
      <c r="AJ111" s="73"/>
      <c r="AK111" s="73"/>
      <c r="AL111" s="73"/>
      <c r="AM111" s="73"/>
      <c r="AN111" s="74"/>
      <c r="AO111" s="67"/>
      <c r="AP111" s="67"/>
      <c r="AQ111" s="67"/>
      <c r="AR111" s="67"/>
      <c r="AS111" s="67"/>
      <c r="AT111" s="67"/>
      <c r="AU111" s="67"/>
      <c r="AV111" s="67"/>
      <c r="AW111" s="158">
        <f>8+2</f>
        <v>10</v>
      </c>
      <c r="AX111" s="159"/>
      <c r="AY111" s="159"/>
      <c r="AZ111" s="159"/>
      <c r="BA111" s="159"/>
      <c r="BB111" s="159"/>
      <c r="BC111" s="159"/>
      <c r="BD111" s="160"/>
      <c r="BE111" s="75">
        <f>AO111+AW111</f>
        <v>10</v>
      </c>
      <c r="BF111" s="75"/>
      <c r="BG111" s="75"/>
      <c r="BH111" s="75"/>
      <c r="BI111" s="75"/>
      <c r="BJ111" s="75"/>
      <c r="BK111" s="75"/>
      <c r="BL111" s="75"/>
    </row>
    <row r="112" spans="1:64" ht="34.5" customHeight="1" x14ac:dyDescent="0.2">
      <c r="A112" s="52"/>
      <c r="B112" s="52"/>
      <c r="C112" s="52"/>
      <c r="D112" s="52"/>
      <c r="E112" s="52"/>
      <c r="F112" s="52"/>
      <c r="G112" s="53" t="s">
        <v>121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6" t="s">
        <v>65</v>
      </c>
      <c r="AA112" s="56"/>
      <c r="AB112" s="56"/>
      <c r="AC112" s="56"/>
      <c r="AD112" s="56"/>
      <c r="AE112" s="72" t="s">
        <v>120</v>
      </c>
      <c r="AF112" s="73"/>
      <c r="AG112" s="73"/>
      <c r="AH112" s="73"/>
      <c r="AI112" s="73"/>
      <c r="AJ112" s="73"/>
      <c r="AK112" s="73"/>
      <c r="AL112" s="73"/>
      <c r="AM112" s="73"/>
      <c r="AN112" s="74"/>
      <c r="AO112" s="67"/>
      <c r="AP112" s="67"/>
      <c r="AQ112" s="67"/>
      <c r="AR112" s="67"/>
      <c r="AS112" s="67"/>
      <c r="AT112" s="67"/>
      <c r="AU112" s="67"/>
      <c r="AV112" s="67"/>
      <c r="AW112" s="158">
        <v>1</v>
      </c>
      <c r="AX112" s="159"/>
      <c r="AY112" s="159"/>
      <c r="AZ112" s="159"/>
      <c r="BA112" s="159"/>
      <c r="BB112" s="159"/>
      <c r="BC112" s="159"/>
      <c r="BD112" s="160"/>
      <c r="BE112" s="75">
        <f>AO112+AW112</f>
        <v>1</v>
      </c>
      <c r="BF112" s="75"/>
      <c r="BG112" s="75"/>
      <c r="BH112" s="75"/>
      <c r="BI112" s="75"/>
      <c r="BJ112" s="75"/>
      <c r="BK112" s="75"/>
      <c r="BL112" s="75"/>
    </row>
    <row r="113" spans="1:64" ht="54" customHeight="1" x14ac:dyDescent="0.2">
      <c r="A113" s="52">
        <v>0</v>
      </c>
      <c r="B113" s="52"/>
      <c r="C113" s="52"/>
      <c r="D113" s="52"/>
      <c r="E113" s="52"/>
      <c r="F113" s="52"/>
      <c r="G113" s="53" t="s">
        <v>105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6" t="s">
        <v>65</v>
      </c>
      <c r="AA113" s="56"/>
      <c r="AB113" s="56"/>
      <c r="AC113" s="56"/>
      <c r="AD113" s="56"/>
      <c r="AE113" s="72" t="s">
        <v>98</v>
      </c>
      <c r="AF113" s="73"/>
      <c r="AG113" s="73"/>
      <c r="AH113" s="73"/>
      <c r="AI113" s="73"/>
      <c r="AJ113" s="73"/>
      <c r="AK113" s="73"/>
      <c r="AL113" s="73"/>
      <c r="AM113" s="73"/>
      <c r="AN113" s="74"/>
      <c r="AO113" s="67"/>
      <c r="AP113" s="67"/>
      <c r="AQ113" s="67"/>
      <c r="AR113" s="67"/>
      <c r="AS113" s="67"/>
      <c r="AT113" s="67"/>
      <c r="AU113" s="67"/>
      <c r="AV113" s="67"/>
      <c r="AW113" s="158">
        <v>7</v>
      </c>
      <c r="AX113" s="159"/>
      <c r="AY113" s="159"/>
      <c r="AZ113" s="159"/>
      <c r="BA113" s="159"/>
      <c r="BB113" s="159"/>
      <c r="BC113" s="159"/>
      <c r="BD113" s="160"/>
      <c r="BE113" s="75">
        <f>AO113+AW113</f>
        <v>7</v>
      </c>
      <c r="BF113" s="75"/>
      <c r="BG113" s="75"/>
      <c r="BH113" s="75"/>
      <c r="BI113" s="75"/>
      <c r="BJ113" s="75"/>
      <c r="BK113" s="75"/>
      <c r="BL113" s="75"/>
    </row>
    <row r="114" spans="1:64" ht="15.75" x14ac:dyDescent="0.2">
      <c r="A114" s="62">
        <v>0</v>
      </c>
      <c r="B114" s="62"/>
      <c r="C114" s="62"/>
      <c r="D114" s="62"/>
      <c r="E114" s="62"/>
      <c r="F114" s="62"/>
      <c r="G114" s="63" t="s">
        <v>73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5"/>
      <c r="Z114" s="66"/>
      <c r="AA114" s="66"/>
      <c r="AB114" s="66"/>
      <c r="AC114" s="66"/>
      <c r="AD114" s="66"/>
      <c r="AE114" s="57"/>
      <c r="AF114" s="58"/>
      <c r="AG114" s="58"/>
      <c r="AH114" s="58"/>
      <c r="AI114" s="58"/>
      <c r="AJ114" s="58"/>
      <c r="AK114" s="58"/>
      <c r="AL114" s="58"/>
      <c r="AM114" s="58"/>
      <c r="AN114" s="59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</row>
    <row r="115" spans="1:64" ht="38.25" customHeight="1" x14ac:dyDescent="0.2">
      <c r="A115" s="52">
        <v>0</v>
      </c>
      <c r="B115" s="52"/>
      <c r="C115" s="52"/>
      <c r="D115" s="52"/>
      <c r="E115" s="52"/>
      <c r="F115" s="52"/>
      <c r="G115" s="53" t="s">
        <v>75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6" t="s">
        <v>64</v>
      </c>
      <c r="AA115" s="56"/>
      <c r="AB115" s="56"/>
      <c r="AC115" s="56"/>
      <c r="AD115" s="56"/>
      <c r="AE115" s="72" t="s">
        <v>103</v>
      </c>
      <c r="AF115" s="73"/>
      <c r="AG115" s="73"/>
      <c r="AH115" s="73"/>
      <c r="AI115" s="73"/>
      <c r="AJ115" s="73"/>
      <c r="AK115" s="73"/>
      <c r="AL115" s="73"/>
      <c r="AM115" s="73"/>
      <c r="AN115" s="74"/>
      <c r="AO115" s="67"/>
      <c r="AP115" s="67"/>
      <c r="AQ115" s="67"/>
      <c r="AR115" s="67"/>
      <c r="AS115" s="67"/>
      <c r="AT115" s="67"/>
      <c r="AU115" s="67"/>
      <c r="AV115" s="67"/>
      <c r="AW115" s="67">
        <f>6286740/AW111</f>
        <v>628674</v>
      </c>
      <c r="AX115" s="67"/>
      <c r="AY115" s="67"/>
      <c r="AZ115" s="67"/>
      <c r="BA115" s="67"/>
      <c r="BB115" s="67"/>
      <c r="BC115" s="67"/>
      <c r="BD115" s="67"/>
      <c r="BE115" s="67">
        <f>AO115+AW115</f>
        <v>628674</v>
      </c>
      <c r="BF115" s="67"/>
      <c r="BG115" s="67"/>
      <c r="BH115" s="67"/>
      <c r="BI115" s="67"/>
      <c r="BJ115" s="67"/>
      <c r="BK115" s="67"/>
      <c r="BL115" s="67"/>
    </row>
    <row r="116" spans="1:64" ht="38.25" customHeight="1" x14ac:dyDescent="0.2">
      <c r="A116" s="52"/>
      <c r="B116" s="52"/>
      <c r="C116" s="52"/>
      <c r="D116" s="52"/>
      <c r="E116" s="52"/>
      <c r="F116" s="52"/>
      <c r="G116" s="53" t="s">
        <v>122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6" t="s">
        <v>64</v>
      </c>
      <c r="AA116" s="56"/>
      <c r="AB116" s="56"/>
      <c r="AC116" s="56"/>
      <c r="AD116" s="56"/>
      <c r="AE116" s="72" t="s">
        <v>103</v>
      </c>
      <c r="AF116" s="73"/>
      <c r="AG116" s="73"/>
      <c r="AH116" s="73"/>
      <c r="AI116" s="73"/>
      <c r="AJ116" s="73"/>
      <c r="AK116" s="73"/>
      <c r="AL116" s="73"/>
      <c r="AM116" s="73"/>
      <c r="AN116" s="74"/>
      <c r="AO116" s="67"/>
      <c r="AP116" s="67"/>
      <c r="AQ116" s="67"/>
      <c r="AR116" s="67"/>
      <c r="AS116" s="67"/>
      <c r="AT116" s="67"/>
      <c r="AU116" s="67"/>
      <c r="AV116" s="67"/>
      <c r="AW116" s="99">
        <f>691700/AW108</f>
        <v>691700</v>
      </c>
      <c r="AX116" s="100"/>
      <c r="AY116" s="100"/>
      <c r="AZ116" s="100"/>
      <c r="BA116" s="100"/>
      <c r="BB116" s="100"/>
      <c r="BC116" s="100"/>
      <c r="BD116" s="101"/>
      <c r="BE116" s="99">
        <f>691700/BE108</f>
        <v>691700</v>
      </c>
      <c r="BF116" s="100"/>
      <c r="BG116" s="100"/>
      <c r="BH116" s="100"/>
      <c r="BI116" s="100"/>
      <c r="BJ116" s="100"/>
      <c r="BK116" s="100"/>
      <c r="BL116" s="101"/>
    </row>
    <row r="117" spans="1:64" ht="82.5" customHeight="1" x14ac:dyDescent="0.2">
      <c r="A117" s="52">
        <v>0</v>
      </c>
      <c r="B117" s="52"/>
      <c r="C117" s="52"/>
      <c r="D117" s="52"/>
      <c r="E117" s="52"/>
      <c r="F117" s="52"/>
      <c r="G117" s="53" t="s">
        <v>110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6" t="s">
        <v>64</v>
      </c>
      <c r="AA117" s="56"/>
      <c r="AB117" s="56"/>
      <c r="AC117" s="56"/>
      <c r="AD117" s="56"/>
      <c r="AE117" s="72" t="s">
        <v>103</v>
      </c>
      <c r="AF117" s="73"/>
      <c r="AG117" s="73"/>
      <c r="AH117" s="73"/>
      <c r="AI117" s="73"/>
      <c r="AJ117" s="73"/>
      <c r="AK117" s="73"/>
      <c r="AL117" s="73"/>
      <c r="AM117" s="73"/>
      <c r="AN117" s="74"/>
      <c r="AO117" s="67"/>
      <c r="AP117" s="67"/>
      <c r="AQ117" s="67"/>
      <c r="AR117" s="67"/>
      <c r="AS117" s="67"/>
      <c r="AT117" s="67"/>
      <c r="AU117" s="67"/>
      <c r="AV117" s="67"/>
      <c r="AW117" s="67">
        <f>3366800/AW113</f>
        <v>480971.42857142858</v>
      </c>
      <c r="AX117" s="67"/>
      <c r="AY117" s="67"/>
      <c r="AZ117" s="67"/>
      <c r="BA117" s="67"/>
      <c r="BB117" s="67"/>
      <c r="BC117" s="67"/>
      <c r="BD117" s="67"/>
      <c r="BE117" s="67">
        <f>AO117+AW117</f>
        <v>480971.42857142858</v>
      </c>
      <c r="BF117" s="67"/>
      <c r="BG117" s="67"/>
      <c r="BH117" s="67"/>
      <c r="BI117" s="67"/>
      <c r="BJ117" s="67"/>
      <c r="BK117" s="67"/>
      <c r="BL117" s="67"/>
    </row>
    <row r="118" spans="1:64" ht="15.75" x14ac:dyDescent="0.2">
      <c r="A118" s="62">
        <v>0</v>
      </c>
      <c r="B118" s="62"/>
      <c r="C118" s="62"/>
      <c r="D118" s="62"/>
      <c r="E118" s="62"/>
      <c r="F118" s="62"/>
      <c r="G118" s="63" t="s">
        <v>77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5"/>
      <c r="Z118" s="66"/>
      <c r="AA118" s="66"/>
      <c r="AB118" s="66"/>
      <c r="AC118" s="66"/>
      <c r="AD118" s="66"/>
      <c r="AE118" s="57"/>
      <c r="AF118" s="58"/>
      <c r="AG118" s="58"/>
      <c r="AH118" s="58"/>
      <c r="AI118" s="58"/>
      <c r="AJ118" s="58"/>
      <c r="AK118" s="58"/>
      <c r="AL118" s="58"/>
      <c r="AM118" s="58"/>
      <c r="AN118" s="59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</row>
    <row r="119" spans="1:64" ht="57" customHeight="1" x14ac:dyDescent="0.2">
      <c r="A119" s="52">
        <v>0</v>
      </c>
      <c r="B119" s="52"/>
      <c r="C119" s="52"/>
      <c r="D119" s="52"/>
      <c r="E119" s="52"/>
      <c r="F119" s="52"/>
      <c r="G119" s="53" t="s">
        <v>80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5"/>
      <c r="Z119" s="56" t="s">
        <v>79</v>
      </c>
      <c r="AA119" s="56"/>
      <c r="AB119" s="56"/>
      <c r="AC119" s="56"/>
      <c r="AD119" s="56"/>
      <c r="AE119" s="72" t="s">
        <v>103</v>
      </c>
      <c r="AF119" s="73"/>
      <c r="AG119" s="73"/>
      <c r="AH119" s="73"/>
      <c r="AI119" s="73"/>
      <c r="AJ119" s="73"/>
      <c r="AK119" s="73"/>
      <c r="AL119" s="73"/>
      <c r="AM119" s="73"/>
      <c r="AN119" s="74"/>
      <c r="AO119" s="67"/>
      <c r="AP119" s="67"/>
      <c r="AQ119" s="67"/>
      <c r="AR119" s="67"/>
      <c r="AS119" s="67"/>
      <c r="AT119" s="67"/>
      <c r="AU119" s="67"/>
      <c r="AV119" s="67"/>
      <c r="AW119" s="67">
        <f>(AW111+AW113)/(AW107+AW109)*100</f>
        <v>100</v>
      </c>
      <c r="AX119" s="67"/>
      <c r="AY119" s="67"/>
      <c r="AZ119" s="67"/>
      <c r="BA119" s="67"/>
      <c r="BB119" s="67"/>
      <c r="BC119" s="67"/>
      <c r="BD119" s="67"/>
      <c r="BE119" s="67">
        <f>AO119+AW119</f>
        <v>100</v>
      </c>
      <c r="BF119" s="67"/>
      <c r="BG119" s="67"/>
      <c r="BH119" s="67"/>
      <c r="BI119" s="67"/>
      <c r="BJ119" s="67"/>
      <c r="BK119" s="67"/>
      <c r="BL119" s="67"/>
    </row>
    <row r="120" spans="1:64" ht="18.75" customHeight="1" x14ac:dyDescent="0.2"/>
    <row r="121" spans="1:64" ht="12.75" customHeight="1" x14ac:dyDescent="0.2"/>
    <row r="125" spans="1:64" ht="31.5" customHeight="1" x14ac:dyDescent="0.25">
      <c r="A125" s="102" t="s">
        <v>106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49"/>
      <c r="X125" s="49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9"/>
      <c r="AM125" s="49"/>
      <c r="AN125" s="8"/>
      <c r="AO125" s="93" t="s">
        <v>116</v>
      </c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</row>
    <row r="126" spans="1:64" x14ac:dyDescent="0.2">
      <c r="W126" s="88" t="s">
        <v>5</v>
      </c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O126" s="88" t="s">
        <v>46</v>
      </c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</row>
    <row r="127" spans="1:64" ht="15.75" customHeight="1" x14ac:dyDescent="0.2">
      <c r="A127" s="98" t="s">
        <v>3</v>
      </c>
      <c r="B127" s="98"/>
      <c r="C127" s="98"/>
      <c r="D127" s="98"/>
      <c r="E127" s="98"/>
      <c r="F127" s="98"/>
    </row>
    <row r="128" spans="1:64" ht="18.75" customHeight="1" x14ac:dyDescent="0.25">
      <c r="A128" s="94" t="s">
        <v>83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</row>
    <row r="129" spans="1:59" ht="15" x14ac:dyDescent="0.25">
      <c r="A129" s="87" t="s">
        <v>42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</row>
    <row r="130" spans="1:59" ht="10.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20.25" customHeight="1" x14ac:dyDescent="0.25">
      <c r="A131" s="92" t="s">
        <v>84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51"/>
      <c r="X131" s="51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1"/>
      <c r="AM131" s="51"/>
      <c r="AN131" s="5"/>
      <c r="AO131" s="93" t="s">
        <v>117</v>
      </c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</row>
    <row r="132" spans="1:59" x14ac:dyDescent="0.2">
      <c r="W132" s="88" t="s">
        <v>5</v>
      </c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O132" s="88" t="s">
        <v>46</v>
      </c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</row>
    <row r="133" spans="1:59" ht="16.5" customHeight="1" x14ac:dyDescent="0.25">
      <c r="A133" s="91">
        <f>AO7</f>
        <v>44350</v>
      </c>
      <c r="B133" s="91"/>
      <c r="C133" s="91"/>
      <c r="D133" s="91"/>
      <c r="E133" s="91"/>
      <c r="F133" s="91"/>
      <c r="G133" s="91"/>
      <c r="H133" s="91"/>
    </row>
    <row r="134" spans="1:59" x14ac:dyDescent="0.2">
      <c r="A134" s="88" t="s">
        <v>40</v>
      </c>
      <c r="B134" s="88"/>
      <c r="C134" s="88"/>
      <c r="D134" s="88"/>
      <c r="E134" s="88"/>
      <c r="F134" s="88"/>
      <c r="G134" s="88"/>
      <c r="H134" s="88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 x14ac:dyDescent="0.2">
      <c r="A135" s="24" t="s">
        <v>41</v>
      </c>
    </row>
    <row r="139" spans="1:59" x14ac:dyDescent="0.2">
      <c r="AP139" s="1" t="s">
        <v>82</v>
      </c>
    </row>
  </sheetData>
  <mergeCells count="501">
    <mergeCell ref="A112:F112"/>
    <mergeCell ref="G116:Y116"/>
    <mergeCell ref="A116:F116"/>
    <mergeCell ref="Z116:AD116"/>
    <mergeCell ref="G115:Y115"/>
    <mergeCell ref="AE115:AN115"/>
    <mergeCell ref="Z112:AD112"/>
    <mergeCell ref="G112:Y112"/>
    <mergeCell ref="AE109:AN109"/>
    <mergeCell ref="Z109:AD109"/>
    <mergeCell ref="BE68:BL68"/>
    <mergeCell ref="G106:Y106"/>
    <mergeCell ref="A108:F108"/>
    <mergeCell ref="BE106:BL106"/>
    <mergeCell ref="BE107:BL107"/>
    <mergeCell ref="A107:F107"/>
    <mergeCell ref="G107:Y107"/>
    <mergeCell ref="AE107:AN107"/>
    <mergeCell ref="AW112:BD112"/>
    <mergeCell ref="BE112:BL112"/>
    <mergeCell ref="AO112:AV112"/>
    <mergeCell ref="AE112:AN112"/>
    <mergeCell ref="G108:Y108"/>
    <mergeCell ref="Z108:AD108"/>
    <mergeCell ref="AO111:AV111"/>
    <mergeCell ref="AW111:BD111"/>
    <mergeCell ref="BE111:BL111"/>
    <mergeCell ref="BE110:BL110"/>
    <mergeCell ref="A119:F119"/>
    <mergeCell ref="G119:Y119"/>
    <mergeCell ref="Z119:AD119"/>
    <mergeCell ref="AE119:AN119"/>
    <mergeCell ref="BE108:BL108"/>
    <mergeCell ref="G68:AD68"/>
    <mergeCell ref="A68:F68"/>
    <mergeCell ref="AE68:AN68"/>
    <mergeCell ref="AO68:AV68"/>
    <mergeCell ref="AW68:BD68"/>
    <mergeCell ref="AO119:AV119"/>
    <mergeCell ref="AW119:BD119"/>
    <mergeCell ref="BE119:BL119"/>
    <mergeCell ref="G94:AD94"/>
    <mergeCell ref="Z117:AD117"/>
    <mergeCell ref="AE117:AN117"/>
    <mergeCell ref="AO117:AV117"/>
    <mergeCell ref="AW117:BD117"/>
    <mergeCell ref="AO115:AV115"/>
    <mergeCell ref="AW115:BD115"/>
    <mergeCell ref="BE118:BL118"/>
    <mergeCell ref="A118:F118"/>
    <mergeCell ref="G118:Y118"/>
    <mergeCell ref="Z118:AD118"/>
    <mergeCell ref="AE118:AN118"/>
    <mergeCell ref="AO118:AV118"/>
    <mergeCell ref="AW118:BD118"/>
    <mergeCell ref="BE114:BL114"/>
    <mergeCell ref="BE117:BL117"/>
    <mergeCell ref="AO116:AV116"/>
    <mergeCell ref="AW116:BD116"/>
    <mergeCell ref="BE116:BL116"/>
    <mergeCell ref="A94:F94"/>
    <mergeCell ref="A117:F117"/>
    <mergeCell ref="G117:Y117"/>
    <mergeCell ref="AE116:AN116"/>
    <mergeCell ref="AE108:AN108"/>
    <mergeCell ref="AW113:BD113"/>
    <mergeCell ref="BE115:BL115"/>
    <mergeCell ref="A114:F114"/>
    <mergeCell ref="G114:Y114"/>
    <mergeCell ref="Z114:AD114"/>
    <mergeCell ref="AE114:AN114"/>
    <mergeCell ref="AO114:AV114"/>
    <mergeCell ref="AW114:BD114"/>
    <mergeCell ref="A115:F115"/>
    <mergeCell ref="Z115:AD115"/>
    <mergeCell ref="A111:F111"/>
    <mergeCell ref="G111:Y111"/>
    <mergeCell ref="Z111:AD111"/>
    <mergeCell ref="AE111:AN111"/>
    <mergeCell ref="BE113:BL113"/>
    <mergeCell ref="A113:F113"/>
    <mergeCell ref="G113:Y113"/>
    <mergeCell ref="Z113:AD113"/>
    <mergeCell ref="AE113:AN113"/>
    <mergeCell ref="AO113:AV113"/>
    <mergeCell ref="AO108:AV108"/>
    <mergeCell ref="Z106:AD106"/>
    <mergeCell ref="AE106:AN106"/>
    <mergeCell ref="AO106:AV106"/>
    <mergeCell ref="AW106:BD106"/>
    <mergeCell ref="Z107:AD107"/>
    <mergeCell ref="AO107:AV107"/>
    <mergeCell ref="AW107:BD107"/>
    <mergeCell ref="A110:F110"/>
    <mergeCell ref="G110:Y110"/>
    <mergeCell ref="Z110:AD110"/>
    <mergeCell ref="AE110:AN110"/>
    <mergeCell ref="AW108:BD108"/>
    <mergeCell ref="BE109:BL109"/>
    <mergeCell ref="AO110:AV110"/>
    <mergeCell ref="AW110:BD110"/>
    <mergeCell ref="AO109:AV109"/>
    <mergeCell ref="AW109:BD109"/>
    <mergeCell ref="A109:F109"/>
    <mergeCell ref="G109:Y109"/>
    <mergeCell ref="A106:F106"/>
    <mergeCell ref="BE103:BL103"/>
    <mergeCell ref="A105:F105"/>
    <mergeCell ref="G105:Y105"/>
    <mergeCell ref="Z105:AD105"/>
    <mergeCell ref="AE105:AN105"/>
    <mergeCell ref="BE105:BL105"/>
    <mergeCell ref="G104:AD104"/>
    <mergeCell ref="AO105:AV105"/>
    <mergeCell ref="AW105:BD105"/>
    <mergeCell ref="AW103:BD103"/>
    <mergeCell ref="AO104:AV104"/>
    <mergeCell ref="AE103:AN103"/>
    <mergeCell ref="AO103:AV103"/>
    <mergeCell ref="AW104:BD104"/>
    <mergeCell ref="AE102:AN102"/>
    <mergeCell ref="AO102:AV102"/>
    <mergeCell ref="AE104:AN104"/>
    <mergeCell ref="A102:F102"/>
    <mergeCell ref="BE104:BL104"/>
    <mergeCell ref="BE98:BL98"/>
    <mergeCell ref="BE96:BL96"/>
    <mergeCell ref="AO94:AV94"/>
    <mergeCell ref="BE100:BL100"/>
    <mergeCell ref="AW95:BD95"/>
    <mergeCell ref="A104:F104"/>
    <mergeCell ref="A103:F103"/>
    <mergeCell ref="G103:Y103"/>
    <mergeCell ref="Z103:AD103"/>
    <mergeCell ref="Z102:AD102"/>
    <mergeCell ref="A96:F96"/>
    <mergeCell ref="G98:Y98"/>
    <mergeCell ref="G102:Y102"/>
    <mergeCell ref="Z98:AD98"/>
    <mergeCell ref="AO98:AV98"/>
    <mergeCell ref="Z93:AD93"/>
    <mergeCell ref="Z100:AD100"/>
    <mergeCell ref="Z99:AD99"/>
    <mergeCell ref="AE99:AN99"/>
    <mergeCell ref="AO100:AV100"/>
    <mergeCell ref="A95:F95"/>
    <mergeCell ref="AW97:BD97"/>
    <mergeCell ref="A93:F93"/>
    <mergeCell ref="Z96:AD96"/>
    <mergeCell ref="AE93:AN93"/>
    <mergeCell ref="BE102:BL102"/>
    <mergeCell ref="AW102:BD102"/>
    <mergeCell ref="BE97:BL97"/>
    <mergeCell ref="BE94:BL94"/>
    <mergeCell ref="AW94:BD94"/>
    <mergeCell ref="Z95:AD95"/>
    <mergeCell ref="AW90:BD90"/>
    <mergeCell ref="AW93:BD93"/>
    <mergeCell ref="BE93:BL93"/>
    <mergeCell ref="AO93:AV93"/>
    <mergeCell ref="G93:Y93"/>
    <mergeCell ref="AE96:AN96"/>
    <mergeCell ref="AO96:AV96"/>
    <mergeCell ref="AE95:AN95"/>
    <mergeCell ref="AO95:AV95"/>
    <mergeCell ref="AO92:AV92"/>
    <mergeCell ref="BE89:BL89"/>
    <mergeCell ref="BE90:BL90"/>
    <mergeCell ref="BE92:BL92"/>
    <mergeCell ref="AW89:BD89"/>
    <mergeCell ref="AO89:AV89"/>
    <mergeCell ref="A88:F88"/>
    <mergeCell ref="G88:Y88"/>
    <mergeCell ref="Z88:AD88"/>
    <mergeCell ref="AE88:AN88"/>
    <mergeCell ref="A86:F86"/>
    <mergeCell ref="G86:Y86"/>
    <mergeCell ref="Z87:AD87"/>
    <mergeCell ref="AE87:AN87"/>
    <mergeCell ref="Z86:AD86"/>
    <mergeCell ref="AE86:AN86"/>
    <mergeCell ref="A84:F84"/>
    <mergeCell ref="G84:Y84"/>
    <mergeCell ref="Z84:AD84"/>
    <mergeCell ref="AE84:AN84"/>
    <mergeCell ref="A85:F85"/>
    <mergeCell ref="G85:Y85"/>
    <mergeCell ref="Z85:AD85"/>
    <mergeCell ref="AE85:AN85"/>
    <mergeCell ref="BE88:BL88"/>
    <mergeCell ref="BE87:BL87"/>
    <mergeCell ref="AO88:AV88"/>
    <mergeCell ref="AW88:BD88"/>
    <mergeCell ref="AW87:BD87"/>
    <mergeCell ref="AO87:AV87"/>
    <mergeCell ref="BE86:BL86"/>
    <mergeCell ref="A99:F99"/>
    <mergeCell ref="BE95:BL95"/>
    <mergeCell ref="AO99:AV99"/>
    <mergeCell ref="A87:F87"/>
    <mergeCell ref="G87:Y87"/>
    <mergeCell ref="G99:Y99"/>
    <mergeCell ref="G96:Y96"/>
    <mergeCell ref="G92:Y92"/>
    <mergeCell ref="A98:F98"/>
    <mergeCell ref="BE84:BL84"/>
    <mergeCell ref="BE85:BL85"/>
    <mergeCell ref="Z89:AD89"/>
    <mergeCell ref="AE89:AN89"/>
    <mergeCell ref="Z97:AD97"/>
    <mergeCell ref="G97:Y97"/>
    <mergeCell ref="AE92:AN92"/>
    <mergeCell ref="AE94:AN94"/>
    <mergeCell ref="G90:Y90"/>
    <mergeCell ref="Z90:AD90"/>
    <mergeCell ref="A89:F89"/>
    <mergeCell ref="A97:F97"/>
    <mergeCell ref="A90:F90"/>
    <mergeCell ref="A92:F92"/>
    <mergeCell ref="BE83:BL83"/>
    <mergeCell ref="AO83:AV83"/>
    <mergeCell ref="AW83:BD83"/>
    <mergeCell ref="AO84:AV84"/>
    <mergeCell ref="AO85:AV85"/>
    <mergeCell ref="AW85:BD85"/>
    <mergeCell ref="A80:F80"/>
    <mergeCell ref="G80:Y80"/>
    <mergeCell ref="BE80:BL80"/>
    <mergeCell ref="AE97:AN97"/>
    <mergeCell ref="A83:F83"/>
    <mergeCell ref="G83:Y83"/>
    <mergeCell ref="Z83:AD83"/>
    <mergeCell ref="AE83:AN83"/>
    <mergeCell ref="A82:F82"/>
    <mergeCell ref="G82:Y82"/>
    <mergeCell ref="A62:C62"/>
    <mergeCell ref="AB62:AI62"/>
    <mergeCell ref="AJ62:AQ62"/>
    <mergeCell ref="Z65:AD65"/>
    <mergeCell ref="G65:Y65"/>
    <mergeCell ref="A71:F71"/>
    <mergeCell ref="A11:BL11"/>
    <mergeCell ref="B13:L13"/>
    <mergeCell ref="B14:L14"/>
    <mergeCell ref="AU13:BB13"/>
    <mergeCell ref="A44:AZ44"/>
    <mergeCell ref="Z82:AD82"/>
    <mergeCell ref="N13:AS13"/>
    <mergeCell ref="N14:AS14"/>
    <mergeCell ref="BE79:BL79"/>
    <mergeCell ref="A81:F81"/>
    <mergeCell ref="AK48:AR48"/>
    <mergeCell ref="AJ59:AQ59"/>
    <mergeCell ref="AR62:AY62"/>
    <mergeCell ref="AW65:BD65"/>
    <mergeCell ref="D51:AB51"/>
    <mergeCell ref="AR60:AY60"/>
    <mergeCell ref="AU14:BB14"/>
    <mergeCell ref="AC51:AJ51"/>
    <mergeCell ref="G29:BL29"/>
    <mergeCell ref="AK46:AR47"/>
    <mergeCell ref="AC49:AJ49"/>
    <mergeCell ref="G42:BL42"/>
    <mergeCell ref="AA20:AI20"/>
    <mergeCell ref="B19:L19"/>
    <mergeCell ref="N19:Y19"/>
    <mergeCell ref="AC46:AJ47"/>
    <mergeCell ref="A48:C48"/>
    <mergeCell ref="D57:AA58"/>
    <mergeCell ref="AB57:AI58"/>
    <mergeCell ref="N17:AS17"/>
    <mergeCell ref="AU17:BB17"/>
    <mergeCell ref="A79:F79"/>
    <mergeCell ref="G79:Y79"/>
    <mergeCell ref="Z79:AD79"/>
    <mergeCell ref="AE79:AN79"/>
    <mergeCell ref="A51:C51"/>
    <mergeCell ref="AA19:AI19"/>
    <mergeCell ref="A42:F42"/>
    <mergeCell ref="AK19:BC19"/>
    <mergeCell ref="AK20:BC20"/>
    <mergeCell ref="B20:L20"/>
    <mergeCell ref="N20:Y20"/>
    <mergeCell ref="A26:BL26"/>
    <mergeCell ref="A28:BL28"/>
    <mergeCell ref="A22:T22"/>
    <mergeCell ref="AS22:BC22"/>
    <mergeCell ref="A57:C58"/>
    <mergeCell ref="G41:BL41"/>
    <mergeCell ref="D61:AA61"/>
    <mergeCell ref="BE20:BL20"/>
    <mergeCell ref="D48:AB48"/>
    <mergeCell ref="AC48:AJ48"/>
    <mergeCell ref="G30:BL30"/>
    <mergeCell ref="A33:BL33"/>
    <mergeCell ref="AJ61:AQ61"/>
    <mergeCell ref="D60:AA60"/>
    <mergeCell ref="AS46:AZ47"/>
    <mergeCell ref="D46:AB47"/>
    <mergeCell ref="A29:F29"/>
    <mergeCell ref="A30:F30"/>
    <mergeCell ref="G39:BL39"/>
    <mergeCell ref="A46:C47"/>
    <mergeCell ref="A41:F41"/>
    <mergeCell ref="G40:BL40"/>
    <mergeCell ref="D62:AA62"/>
    <mergeCell ref="AJ57:AQ58"/>
    <mergeCell ref="AR61:AY61"/>
    <mergeCell ref="D59:AA59"/>
    <mergeCell ref="AB59:AI59"/>
    <mergeCell ref="AR57:AY58"/>
    <mergeCell ref="AB61:AI61"/>
    <mergeCell ref="BE65:BL65"/>
    <mergeCell ref="A40:F40"/>
    <mergeCell ref="A55:BL55"/>
    <mergeCell ref="AC50:AJ50"/>
    <mergeCell ref="AK50:AR50"/>
    <mergeCell ref="AK51:AR51"/>
    <mergeCell ref="D49:AB49"/>
    <mergeCell ref="AS48:AZ48"/>
    <mergeCell ref="AC52:AJ52"/>
    <mergeCell ref="A61:C61"/>
    <mergeCell ref="AW7:BF7"/>
    <mergeCell ref="A39:F39"/>
    <mergeCell ref="A36:BL36"/>
    <mergeCell ref="N16:AS16"/>
    <mergeCell ref="B17:L17"/>
    <mergeCell ref="A34:BL34"/>
    <mergeCell ref="G38:BL38"/>
    <mergeCell ref="BE19:BL19"/>
    <mergeCell ref="I23:S23"/>
    <mergeCell ref="A25:BL25"/>
    <mergeCell ref="AO1:BL1"/>
    <mergeCell ref="AO2:BL2"/>
    <mergeCell ref="AO6:BF6"/>
    <mergeCell ref="AO4:BL4"/>
    <mergeCell ref="AO5:BL5"/>
    <mergeCell ref="B16:L16"/>
    <mergeCell ref="AU16:BB16"/>
    <mergeCell ref="AO3:BL3"/>
    <mergeCell ref="A10:BL10"/>
    <mergeCell ref="AO7:AU7"/>
    <mergeCell ref="A69:F69"/>
    <mergeCell ref="Z69:AD69"/>
    <mergeCell ref="AE69:AN69"/>
    <mergeCell ref="AE67:AN67"/>
    <mergeCell ref="BE66:BL66"/>
    <mergeCell ref="G66:Y66"/>
    <mergeCell ref="G67:Y67"/>
    <mergeCell ref="G69:Y69"/>
    <mergeCell ref="AO66:AV66"/>
    <mergeCell ref="A127:F127"/>
    <mergeCell ref="A59:C59"/>
    <mergeCell ref="AR59:AY59"/>
    <mergeCell ref="A60:C60"/>
    <mergeCell ref="AB60:AI60"/>
    <mergeCell ref="AJ60:AQ60"/>
    <mergeCell ref="A125:V125"/>
    <mergeCell ref="AO65:AV65"/>
    <mergeCell ref="AO125:BG125"/>
    <mergeCell ref="AE66:AN66"/>
    <mergeCell ref="AE70:AN70"/>
    <mergeCell ref="AO126:BG126"/>
    <mergeCell ref="AW70:BD70"/>
    <mergeCell ref="BE70:BL70"/>
    <mergeCell ref="W126:AM126"/>
    <mergeCell ref="AO70:AV70"/>
    <mergeCell ref="AE100:AN100"/>
    <mergeCell ref="Z80:AD80"/>
    <mergeCell ref="AE80:AN80"/>
    <mergeCell ref="G89:Y89"/>
    <mergeCell ref="BE69:BL69"/>
    <mergeCell ref="AW69:BD69"/>
    <mergeCell ref="AO69:AV69"/>
    <mergeCell ref="AW66:BD66"/>
    <mergeCell ref="A31:F31"/>
    <mergeCell ref="G31:BL31"/>
    <mergeCell ref="A37:F37"/>
    <mergeCell ref="G37:BL37"/>
    <mergeCell ref="A38:F38"/>
    <mergeCell ref="BE67:BL67"/>
    <mergeCell ref="BD22:BL22"/>
    <mergeCell ref="T23:W23"/>
    <mergeCell ref="U22:AD22"/>
    <mergeCell ref="AE22:AR22"/>
    <mergeCell ref="A23:H23"/>
    <mergeCell ref="A134:H134"/>
    <mergeCell ref="A133:H133"/>
    <mergeCell ref="A131:V131"/>
    <mergeCell ref="AO131:BG131"/>
    <mergeCell ref="A128:V128"/>
    <mergeCell ref="A129:V129"/>
    <mergeCell ref="AO132:BG132"/>
    <mergeCell ref="W132:AM132"/>
    <mergeCell ref="A66:F66"/>
    <mergeCell ref="A67:F67"/>
    <mergeCell ref="Z67:AD67"/>
    <mergeCell ref="AO97:AV97"/>
    <mergeCell ref="AW86:BD86"/>
    <mergeCell ref="AO86:AV86"/>
    <mergeCell ref="AW77:BD77"/>
    <mergeCell ref="AW96:BD96"/>
    <mergeCell ref="AW92:BD92"/>
    <mergeCell ref="Z92:AD92"/>
    <mergeCell ref="AE98:AN98"/>
    <mergeCell ref="AW82:BD82"/>
    <mergeCell ref="AO81:AV81"/>
    <mergeCell ref="G81:AN81"/>
    <mergeCell ref="AE90:AN90"/>
    <mergeCell ref="G95:Y95"/>
    <mergeCell ref="AO90:AV90"/>
    <mergeCell ref="D50:AB50"/>
    <mergeCell ref="A49:C49"/>
    <mergeCell ref="A50:C50"/>
    <mergeCell ref="AS50:AZ50"/>
    <mergeCell ref="D52:AB52"/>
    <mergeCell ref="A52:C52"/>
    <mergeCell ref="AK52:AR52"/>
    <mergeCell ref="AS52:AZ52"/>
    <mergeCell ref="AK49:AR49"/>
    <mergeCell ref="AS51:AZ51"/>
    <mergeCell ref="AW100:BD100"/>
    <mergeCell ref="AW71:BD71"/>
    <mergeCell ref="AE73:AN73"/>
    <mergeCell ref="AO72:AV72"/>
    <mergeCell ref="AW72:BD72"/>
    <mergeCell ref="AS49:AZ49"/>
    <mergeCell ref="A64:BL64"/>
    <mergeCell ref="A65:F65"/>
    <mergeCell ref="AW99:BD99"/>
    <mergeCell ref="AW98:BD98"/>
    <mergeCell ref="AO74:AV74"/>
    <mergeCell ref="A53:C53"/>
    <mergeCell ref="D53:AB53"/>
    <mergeCell ref="AC53:AJ53"/>
    <mergeCell ref="AK53:AR53"/>
    <mergeCell ref="AS53:AZ53"/>
    <mergeCell ref="Z66:AD66"/>
    <mergeCell ref="A70:F70"/>
    <mergeCell ref="G70:Y70"/>
    <mergeCell ref="Z70:AD70"/>
    <mergeCell ref="AW79:BD79"/>
    <mergeCell ref="AW81:BD81"/>
    <mergeCell ref="AW84:BD84"/>
    <mergeCell ref="AE77:AN77"/>
    <mergeCell ref="AO77:AV77"/>
    <mergeCell ref="AE65:AN65"/>
    <mergeCell ref="AO67:AV67"/>
    <mergeCell ref="AW67:BD67"/>
    <mergeCell ref="AO71:AV71"/>
    <mergeCell ref="AE75:AN75"/>
    <mergeCell ref="AO80:AV80"/>
    <mergeCell ref="BE71:BL71"/>
    <mergeCell ref="AW73:BD73"/>
    <mergeCell ref="BE73:BL73"/>
    <mergeCell ref="BE72:BL72"/>
    <mergeCell ref="Z72:AD72"/>
    <mergeCell ref="BE76:BL76"/>
    <mergeCell ref="BE75:BL75"/>
    <mergeCell ref="AO79:AV79"/>
    <mergeCell ref="AW80:BD80"/>
    <mergeCell ref="G71:Y71"/>
    <mergeCell ref="Z71:AD71"/>
    <mergeCell ref="AE71:AN71"/>
    <mergeCell ref="BE99:BL99"/>
    <mergeCell ref="A73:F73"/>
    <mergeCell ref="G73:Y73"/>
    <mergeCell ref="Z73:AD73"/>
    <mergeCell ref="AO73:AV73"/>
    <mergeCell ref="AW74:BD74"/>
    <mergeCell ref="G72:Y72"/>
    <mergeCell ref="BE82:BL82"/>
    <mergeCell ref="A76:F76"/>
    <mergeCell ref="G76:Y76"/>
    <mergeCell ref="A100:F100"/>
    <mergeCell ref="G100:Y100"/>
    <mergeCell ref="AW75:BD75"/>
    <mergeCell ref="BE81:BL81"/>
    <mergeCell ref="AE82:AN82"/>
    <mergeCell ref="AO82:AV82"/>
    <mergeCell ref="BE77:BL77"/>
    <mergeCell ref="A74:F74"/>
    <mergeCell ref="G74:Y74"/>
    <mergeCell ref="Z76:AD76"/>
    <mergeCell ref="AE76:AN76"/>
    <mergeCell ref="BE74:BL74"/>
    <mergeCell ref="A75:F75"/>
    <mergeCell ref="G75:Y75"/>
    <mergeCell ref="Z75:AD75"/>
    <mergeCell ref="Z74:AD74"/>
    <mergeCell ref="AO75:AV75"/>
    <mergeCell ref="A77:F77"/>
    <mergeCell ref="G77:Y77"/>
    <mergeCell ref="Z77:AD77"/>
    <mergeCell ref="AE74:AN74"/>
    <mergeCell ref="AS45:AZ45"/>
    <mergeCell ref="AR56:AY56"/>
    <mergeCell ref="AO76:AV76"/>
    <mergeCell ref="AW76:BD76"/>
    <mergeCell ref="A72:F72"/>
    <mergeCell ref="AE72:AN72"/>
  </mergeCells>
  <phoneticPr fontId="0" type="noConversion"/>
  <conditionalFormatting sqref="G73 G75 G77 G83:L83 G97:L97 G99:L99">
    <cfRule type="cellIs" dxfId="8" priority="13" stopIfTrue="1" operator="equal">
      <formula>$G72</formula>
    </cfRule>
  </conditionalFormatting>
  <conditionalFormatting sqref="D50 G40">
    <cfRule type="cellIs" dxfId="7" priority="14" stopIfTrue="1" operator="equal">
      <formula>$D39</formula>
    </cfRule>
  </conditionalFormatting>
  <conditionalFormatting sqref="A105:A119 B105:F105 B107:F119 A95:F100 A69:F77 A82:F90 A108:F108 A112:F112 A116:F116">
    <cfRule type="cellIs" dxfId="6" priority="15" stopIfTrue="1" operator="equal">
      <formula>0</formula>
    </cfRule>
  </conditionalFormatting>
  <conditionalFormatting sqref="D52 G42">
    <cfRule type="cellIs" dxfId="5" priority="16" stopIfTrue="1" operator="equal">
      <formula>#REF!</formula>
    </cfRule>
  </conditionalFormatting>
  <conditionalFormatting sqref="G119 G105:L105 G114:L114 G118:L118 G100 G98 G96 G95:L95 G90 G89:L89 H87:L87 G86:G88 G85:L85 G84 G82:L82 G76:L76 G74:L74 H72:L72 G70:G72 G111:G112 G115:G116 G106:G108 G39">
    <cfRule type="cellIs" dxfId="4" priority="17" stopIfTrue="1" operator="equal">
      <formula>#REF!</formula>
    </cfRule>
  </conditionalFormatting>
  <conditionalFormatting sqref="D53:I53">
    <cfRule type="cellIs" dxfId="3" priority="19" stopIfTrue="1" operator="equal">
      <formula>$D50</formula>
    </cfRule>
  </conditionalFormatting>
  <conditionalFormatting sqref="D49">
    <cfRule type="cellIs" dxfId="2" priority="21" stopIfTrue="1" operator="equal">
      <formula>$D52</formula>
    </cfRule>
  </conditionalFormatting>
  <conditionalFormatting sqref="G69:L69 G113 G109 G117">
    <cfRule type="cellIs" dxfId="1" priority="26" stopIfTrue="1" operator="equal">
      <formula>$G67</formula>
    </cfRule>
  </conditionalFormatting>
  <conditionalFormatting sqref="G110:L110">
    <cfRule type="cellIs" dxfId="0" priority="28" stopIfTrue="1" operator="equal">
      <formula>$G106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4" manualBreakCount="4">
    <brk id="35" max="64" man="1"/>
    <brk id="70" max="64" man="1"/>
    <brk id="91" max="64" man="1"/>
    <brk id="11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2021-06-01T08:11:54Z</cp:lastPrinted>
  <dcterms:created xsi:type="dcterms:W3CDTF">2016-08-15T09:54:21Z</dcterms:created>
  <dcterms:modified xsi:type="dcterms:W3CDTF">2021-06-07T08:53:53Z</dcterms:modified>
</cp:coreProperties>
</file>