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707\Паспорти УЖПМ\"/>
    </mc:Choice>
  </mc:AlternateContent>
  <bookViews>
    <workbookView xWindow="0" yWindow="0" windowWidth="24000" windowHeight="9780"/>
  </bookViews>
  <sheets>
    <sheet name="КПК1216011" sheetId="2" r:id="rId1"/>
  </sheets>
  <definedNames>
    <definedName name="_xlnm.Print_Area" localSheetId="0">КПК1216011!$A$1:$BM$136</definedName>
  </definedNames>
  <calcPr calcId="152511"/>
</workbook>
</file>

<file path=xl/calcChain.xml><?xml version="1.0" encoding="utf-8"?>
<calcChain xmlns="http://schemas.openxmlformats.org/spreadsheetml/2006/main">
  <c r="AW114" i="2" l="1"/>
  <c r="AW120" i="2" s="1"/>
  <c r="BE120" i="2" s="1"/>
  <c r="AW118" i="2"/>
  <c r="BE118" i="2" s="1"/>
  <c r="AO87" i="2"/>
  <c r="BE87" i="2" s="1"/>
  <c r="AJ62" i="2"/>
  <c r="AJ63" i="2" s="1"/>
  <c r="AW107" i="2"/>
  <c r="AK53" i="2"/>
  <c r="AS53" i="2" s="1"/>
  <c r="AO84" i="2"/>
  <c r="AC51" i="2"/>
  <c r="AB62" i="2" s="1"/>
  <c r="AC54" i="2"/>
  <c r="AW117" i="2"/>
  <c r="BE113" i="2"/>
  <c r="BE109" i="2"/>
  <c r="BE117" i="2" s="1"/>
  <c r="BE108" i="2"/>
  <c r="BE107" i="2"/>
  <c r="AO76" i="2"/>
  <c r="BE76" i="2"/>
  <c r="AO97" i="2"/>
  <c r="BE97" i="2"/>
  <c r="BE110" i="2"/>
  <c r="BE101" i="2"/>
  <c r="BE71" i="2"/>
  <c r="AO78" i="2"/>
  <c r="BE78" i="2" s="1"/>
  <c r="BE85" i="2"/>
  <c r="AJ61" i="2"/>
  <c r="AB61" i="2"/>
  <c r="AR61" i="2" s="1"/>
  <c r="AS52" i="2"/>
  <c r="A134" i="2"/>
  <c r="BE74" i="2"/>
  <c r="BE72" i="2"/>
  <c r="AS50" i="2"/>
  <c r="AO99" i="2"/>
  <c r="BE99" i="2"/>
  <c r="BE112" i="2"/>
  <c r="BE84" i="2"/>
  <c r="AS22" i="2"/>
  <c r="U22" i="2" s="1"/>
  <c r="BE114" i="2"/>
  <c r="AK54" i="2"/>
  <c r="AW116" i="2"/>
  <c r="BE116" i="2" s="1"/>
  <c r="I23" i="2"/>
  <c r="AS54" i="2"/>
  <c r="AR62" i="2" l="1"/>
  <c r="AB63" i="2"/>
  <c r="AR63" i="2" s="1"/>
  <c r="AO91" i="2"/>
  <c r="BE91" i="2" s="1"/>
  <c r="AO89" i="2"/>
  <c r="BE89" i="2" s="1"/>
  <c r="AS51" i="2"/>
</calcChain>
</file>

<file path=xl/sharedStrings.xml><?xml version="1.0" encoding="utf-8"?>
<sst xmlns="http://schemas.openxmlformats.org/spreadsheetml/2006/main" count="221" uniqueCount="128">
  <si>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</si>
  <si>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</si>
  <si>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</si>
  <si>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</si>
  <si>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</si>
  <si>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</si>
  <si>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</si>
  <si>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</si>
  <si>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formula=RC[-16]+RC[-8]</t>
  </si>
  <si>
    <t>s4.7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</si>
  <si>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</si>
  <si>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</si>
  <si>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</si>
  <si>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</si>
  <si>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</si>
  <si>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</si>
  <si>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</si>
  <si>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</si>
  <si>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</si>
  <si>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</si>
  <si>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</si>
  <si>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</si>
  <si>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</si>
  <si>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</si>
  <si>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</si>
  <si>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</si>
  <si>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</si>
  <si>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</si>
  <si>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</si>
  <si>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</si>
  <si>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</si>
  <si>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</si>
  <si>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</si>
  <si>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</si>
  <si>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</si>
  <si>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</si>
  <si>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</si>
  <si>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</si>
  <si>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</si>
  <si>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</si>
  <si>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</si>
  <si>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</si>
  <si>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</si>
  <si>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</si>
  <si>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</si>
  <si>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</si>
  <si>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</si>
  <si>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</si>
  <si>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</si>
  <si>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</si>
  <si>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</si>
  <si>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</si>
  <si>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</si>
  <si>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</si>
  <si>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</si>
  <si>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</si>
  <si>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</si>
  <si>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</si>
  <si>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житлового фонду</t>
  </si>
  <si>
    <t>Проведення поточного ремонту житлового фонду</t>
  </si>
  <si>
    <t>Проведення поточного ремонту житлового фонду на умовах співфінансування</t>
  </si>
  <si>
    <t>УСЬОГО</t>
  </si>
  <si>
    <t>затрат</t>
  </si>
  <si>
    <t>обсяг видатків</t>
  </si>
  <si>
    <t>грн.</t>
  </si>
  <si>
    <t>од.</t>
  </si>
  <si>
    <t>кількість багатоквартирних житлових будинків, що потребують капітального ремонту</t>
  </si>
  <si>
    <t>кількість багатоквартирних житлових будинків, в яких необхідно виконати роботи з капітального ремонту на умовах співфінансування</t>
  </si>
  <si>
    <t>обсяг видатків на здійснення послуг з проведення дезінфекційних заходів</t>
  </si>
  <si>
    <t>обсяг видатків на капітальний ремонт житлового фонду</t>
  </si>
  <si>
    <t>продукту</t>
  </si>
  <si>
    <t>площа, на якій планується здійснювати дезінфекційні заходи</t>
  </si>
  <si>
    <t>тис.кв.м</t>
  </si>
  <si>
    <t>ефективності</t>
  </si>
  <si>
    <t>середня вартість встановлення одного пандусу</t>
  </si>
  <si>
    <t>середні витрати на виконання робіт з капітального ремонту в 1 багатоквартирному житловому будинку</t>
  </si>
  <si>
    <t>середні витрати на здійснення дезінфекційних заходів на 1 кв. м площі</t>
  </si>
  <si>
    <t>якості</t>
  </si>
  <si>
    <t>питомага вага кількості пандусів, які необхідно встановити до кількості пандусів, що заплановано встановити</t>
  </si>
  <si>
    <t>відс.</t>
  </si>
  <si>
    <t>питома вага кількості об`єктів житлового фонду (будинків), що заплановано відремонтувати до кількості об`єктів (будинків),  що потребують ремонту</t>
  </si>
  <si>
    <t>1200000</t>
  </si>
  <si>
    <t xml:space="preserve"> </t>
  </si>
  <si>
    <t>Фінансове управління Хмельницької міської ради</t>
  </si>
  <si>
    <t>Начальник фінансового управління</t>
  </si>
  <si>
    <t>22564000000</t>
  </si>
  <si>
    <t>бюджетної програми місцевого бюджету на 2021  рік</t>
  </si>
  <si>
    <t>1216011</t>
  </si>
  <si>
    <t>Експлуатація та технічне обслуговування житлового фонду</t>
  </si>
  <si>
    <t>1210000</t>
  </si>
  <si>
    <t>6011</t>
  </si>
  <si>
    <t>0610</t>
  </si>
  <si>
    <t xml:space="preserve">Управління житлової політики і майна Хмельницької міської ради 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</si>
  <si>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</si>
  <si>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>Завдання 1. Проведення поточного ремонту житлового фонду</t>
  </si>
  <si>
    <t>Завдання 2. Проведення поточного ремонту житлового фонду на умовах співфінансування</t>
  </si>
  <si>
    <t>Здійснення послуг з проведення дезінфекційних заходів</t>
  </si>
  <si>
    <t>рішення сесії міської ради</t>
  </si>
  <si>
    <t>додаток до титульного списку</t>
  </si>
  <si>
    <t>кількість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</si>
  <si>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кількість об’єктів житлового фонду (багатоквартирних житлових будинків), в яких планується виконати роботи з поточного ремонту на умовах співфінансування</t>
  </si>
  <si>
    <t>середні витрати на виконання робіт з поточного ремонту житлового фонду на умовах співфінансування в 1 багатоквартирному житловому будинку</t>
  </si>
  <si>
    <t>питома вага кількості об’єктів житлового фонду (багатоквартирних житлових будинків), в яких планується виконати роботи з поточного ремонту на умовах співфінансування до кількості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</si>
  <si>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розрахунково</t>
  </si>
  <si>
    <t xml:space="preserve">кількість багатоквартирних житлових будинків, що планується відремонтувати </t>
  </si>
  <si>
    <t>кількість багатоквартирних житлових будинків, в яких планується виконати роботи з капітального на умовах співфінансування</t>
  </si>
  <si>
    <t>Заступник директора департаменту інфраструктури міста - начальник управління житлової політики і майна</t>
  </si>
  <si>
    <t>гривень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</si>
  <si>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</si>
  <si>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перелік адрес інвалідів-візочників</t>
  </si>
  <si>
    <t>середні витрати на виконання робіт з капітального ремонту покрівель, заміна вікон, вхідних дверей, мереж водо-, електропостачання, водовідведення  на умовах співфінансування в 1 багатоквартирному житловому будинку</t>
  </si>
  <si>
    <t>обсяг видатків на встановлення пандусів в житлових будинках</t>
  </si>
  <si>
    <t>кількість об`єктів (пандусів в житлових будинках), що необхідно встановити</t>
  </si>
  <si>
    <t>кількість об`єктів (пандусів в житлових будинках), що планується встановити</t>
  </si>
  <si>
    <t>Завдання 3. Здійснення послуг з проведення дезінфекційних заходів</t>
  </si>
  <si>
    <t>Завдання 4. Капітальний ремонт житлового фонду</t>
  </si>
  <si>
    <t>Н. ВІТКОВСЬКА</t>
  </si>
  <si>
    <t>С. ЯМЧУК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</si>
  <si>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</si>
  <si>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перспективний план відділу з експлуатації та ремонту житлового фонду</t>
  </si>
  <si>
    <t>титульний список</t>
  </si>
  <si>
    <t xml:space="preserve">кількість гуртожитків, в яких планується здійснити відновлення пожежної сигналізації  </t>
  </si>
  <si>
    <t>витрати на відновлення пожежної сигналізації  в 1 гуртожитку</t>
  </si>
  <si>
    <t xml:space="preserve">кількість гуртожитків, в яких необхідно здійснити відновлення пожежної сигналізації  </t>
  </si>
  <si>
    <t>Наказ</t>
  </si>
  <si>
    <t xml:space="preserve">Програма співфінансування робіт з ремонту багатоквартирних житлових будинків Хмельницької міської територіальної громади на 2020-2024 роки </t>
  </si>
  <si>
    <t>змінено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</si>
  <si>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 Програма співфінансування робіт з ремонту багатоквартирних житлових будинків Хмельницької міської територіальної громади на 2020-2024 роки, 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рішення виконавчого комітету Хмельницької міської ради від 27.05.2021  № 459 "Про надання дозволу управлінню житлової політики і майна та фінансовому управлінню на внесення змін до паспортів бюджетних програм", рішення сьомої сесії Хмельницької міської ради від 14.07.2021 № 3 «Про внесення змін до бюджету Хмельницької міської територіальної громади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</si>
</sst>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4" fillId="0" borderId="6" xfId="0" applyFont="1" applyBorder="1" applyAlignment="1"/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0"/>
  <sheetViews>
    <sheetView tabSelected="1" view="pageBreakPreview" zoomScaleNormal="100" zoomScaleSheetLayoutView="100" workbookViewId="0">
      <selection activeCell="A134" sqref="A134:H13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2" t="s">
        <v>30</v>
      </c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</row>
    <row r="2" spans="1:77" ht="15.95" customHeight="1" x14ac:dyDescent="0.2">
      <c r="AO2" s="136" t="s">
        <v>0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</row>
    <row r="3" spans="1:77" ht="15" customHeight="1" x14ac:dyDescent="0.25">
      <c r="AO3" s="156" t="s">
        <v>124</v>
      </c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</row>
    <row r="4" spans="1:77" ht="32.1" customHeight="1" x14ac:dyDescent="0.25">
      <c r="AO4" s="154" t="s">
        <v>92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15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</row>
    <row r="7" spans="1:77" ht="16.5" customHeight="1" x14ac:dyDescent="0.25">
      <c r="AO7" s="146">
        <v>44400</v>
      </c>
      <c r="AP7" s="147"/>
      <c r="AQ7" s="147"/>
      <c r="AR7" s="147"/>
      <c r="AS7" s="147"/>
      <c r="AT7" s="147"/>
      <c r="AU7" s="147"/>
      <c r="AV7" s="38" t="s">
        <v>57</v>
      </c>
      <c r="AW7" s="145">
        <v>616</v>
      </c>
      <c r="AX7" s="145"/>
      <c r="AY7" s="145"/>
      <c r="AZ7" s="145"/>
      <c r="BA7" s="145"/>
      <c r="BB7" s="145"/>
      <c r="BC7" s="145"/>
      <c r="BD7" s="145"/>
      <c r="BE7" s="145"/>
      <c r="BF7" s="145"/>
    </row>
    <row r="8" spans="1:77" x14ac:dyDescent="0.2">
      <c r="AO8" s="36"/>
      <c r="AP8" s="36"/>
      <c r="AQ8" s="36"/>
      <c r="AR8" s="36"/>
      <c r="AS8" s="36"/>
      <c r="AT8" s="36"/>
      <c r="AU8" s="36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4" t="s">
        <v>16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77" ht="15.75" customHeight="1" x14ac:dyDescent="0.2">
      <c r="A11" s="124" t="s">
        <v>86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8" customHeight="1" x14ac:dyDescent="0.2">
      <c r="A13" s="25" t="s">
        <v>47</v>
      </c>
      <c r="B13" s="125" t="s">
        <v>81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3"/>
      <c r="N13" s="127" t="s">
        <v>92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34"/>
      <c r="AU13" s="125">
        <v>26381695</v>
      </c>
      <c r="AV13" s="126"/>
      <c r="AW13" s="126"/>
      <c r="AX13" s="126"/>
      <c r="AY13" s="126"/>
      <c r="AZ13" s="126"/>
      <c r="BA13" s="126"/>
      <c r="BB13" s="12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3"/>
      <c r="B14" s="123" t="s">
        <v>50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44"/>
      <c r="N14" s="110" t="s">
        <v>56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44"/>
      <c r="AU14" s="123" t="s">
        <v>49</v>
      </c>
      <c r="AV14" s="123"/>
      <c r="AW14" s="123"/>
      <c r="AX14" s="123"/>
      <c r="AY14" s="123"/>
      <c r="AZ14" s="123"/>
      <c r="BA14" s="123"/>
      <c r="BB14" s="12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8" customHeight="1" x14ac:dyDescent="0.2">
      <c r="A16" s="35" t="s">
        <v>4</v>
      </c>
      <c r="B16" s="125" t="s">
        <v>89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43"/>
      <c r="N16" s="127" t="s">
        <v>92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34"/>
      <c r="AU16" s="125">
        <v>26381695</v>
      </c>
      <c r="AV16" s="126"/>
      <c r="AW16" s="126"/>
      <c r="AX16" s="126"/>
      <c r="AY16" s="126"/>
      <c r="AZ16" s="126"/>
      <c r="BA16" s="126"/>
      <c r="BB16" s="12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3" t="s">
        <v>50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44"/>
      <c r="N17" s="110" t="s">
        <v>55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44"/>
      <c r="AU17" s="123" t="s">
        <v>49</v>
      </c>
      <c r="AV17" s="123"/>
      <c r="AW17" s="123"/>
      <c r="AX17" s="123"/>
      <c r="AY17" s="123"/>
      <c r="AZ17" s="123"/>
      <c r="BA17" s="123"/>
      <c r="BB17" s="12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48</v>
      </c>
      <c r="B19" s="125" t="s">
        <v>87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41"/>
      <c r="N19" s="125" t="s">
        <v>90</v>
      </c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42"/>
      <c r="AA19" s="125" t="s">
        <v>91</v>
      </c>
      <c r="AB19" s="126"/>
      <c r="AC19" s="126"/>
      <c r="AD19" s="126"/>
      <c r="AE19" s="126"/>
      <c r="AF19" s="126"/>
      <c r="AG19" s="126"/>
      <c r="AH19" s="126"/>
      <c r="AI19" s="126"/>
      <c r="AJ19" s="26"/>
      <c r="AK19" s="129" t="s">
        <v>88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26"/>
      <c r="BE19" s="125" t="s">
        <v>85</v>
      </c>
      <c r="BF19" s="126"/>
      <c r="BG19" s="126"/>
      <c r="BH19" s="126"/>
      <c r="BI19" s="126"/>
      <c r="BJ19" s="126"/>
      <c r="BK19" s="126"/>
      <c r="BL19" s="1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3" t="s">
        <v>50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45"/>
      <c r="N20" s="123" t="s">
        <v>51</v>
      </c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46"/>
      <c r="AA20" s="148" t="s">
        <v>52</v>
      </c>
      <c r="AB20" s="148"/>
      <c r="AC20" s="148"/>
      <c r="AD20" s="148"/>
      <c r="AE20" s="148"/>
      <c r="AF20" s="148"/>
      <c r="AG20" s="148"/>
      <c r="AH20" s="148"/>
      <c r="AI20" s="148"/>
      <c r="AJ20" s="46"/>
      <c r="AK20" s="130" t="s">
        <v>53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46"/>
      <c r="BE20" s="123" t="s">
        <v>54</v>
      </c>
      <c r="BF20" s="123"/>
      <c r="BG20" s="123"/>
      <c r="BH20" s="123"/>
      <c r="BI20" s="123"/>
      <c r="BJ20" s="123"/>
      <c r="BK20" s="123"/>
      <c r="BL20" s="12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5">
      <c r="A22" s="144" t="s">
        <v>44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35">
        <f>AS22+I23</f>
        <v>10468740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43" t="s">
        <v>45</v>
      </c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35">
        <f>AC54</f>
        <v>1475300</v>
      </c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28" t="s">
        <v>18</v>
      </c>
      <c r="BE22" s="128"/>
      <c r="BF22" s="128"/>
      <c r="BG22" s="128"/>
      <c r="BH22" s="128"/>
      <c r="BI22" s="128"/>
      <c r="BJ22" s="128"/>
      <c r="BK22" s="128"/>
      <c r="BL22" s="128"/>
    </row>
    <row r="23" spans="1:79" ht="24.95" customHeight="1" x14ac:dyDescent="0.25">
      <c r="A23" s="128" t="s">
        <v>17</v>
      </c>
      <c r="B23" s="128"/>
      <c r="C23" s="128"/>
      <c r="D23" s="128"/>
      <c r="E23" s="128"/>
      <c r="F23" s="128"/>
      <c r="G23" s="128"/>
      <c r="H23" s="128"/>
      <c r="I23" s="135">
        <f>AK54</f>
        <v>8993440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28" t="s">
        <v>19</v>
      </c>
      <c r="U23" s="128"/>
      <c r="V23" s="128"/>
      <c r="W23" s="12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6" t="s">
        <v>32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</row>
    <row r="26" spans="1:79" ht="117.75" customHeight="1" x14ac:dyDescent="0.25">
      <c r="A26" s="137" t="s">
        <v>127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8" t="s">
        <v>31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</row>
    <row r="29" spans="1:79" ht="19.5" customHeight="1" x14ac:dyDescent="0.2">
      <c r="A29" s="138" t="s">
        <v>23</v>
      </c>
      <c r="B29" s="138"/>
      <c r="C29" s="138"/>
      <c r="D29" s="138"/>
      <c r="E29" s="138"/>
      <c r="F29" s="138"/>
      <c r="G29" s="149" t="s">
        <v>35</v>
      </c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1"/>
    </row>
    <row r="30" spans="1:79" ht="15.75" x14ac:dyDescent="0.2">
      <c r="A30" s="105">
        <v>1</v>
      </c>
      <c r="B30" s="105"/>
      <c r="C30" s="105"/>
      <c r="D30" s="105"/>
      <c r="E30" s="105"/>
      <c r="F30" s="105"/>
      <c r="G30" s="149">
        <v>2</v>
      </c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1"/>
    </row>
    <row r="31" spans="1:79" ht="17.25" customHeight="1" x14ac:dyDescent="0.2">
      <c r="A31" s="57"/>
      <c r="B31" s="57"/>
      <c r="C31" s="57"/>
      <c r="D31" s="57"/>
      <c r="E31" s="57"/>
      <c r="F31" s="57"/>
      <c r="G31" s="54" t="s">
        <v>93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43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128" t="s">
        <v>33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</row>
    <row r="34" spans="1:79" ht="31.5" customHeight="1" x14ac:dyDescent="0.2">
      <c r="A34" s="145" t="s">
        <v>118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21.75" customHeight="1" x14ac:dyDescent="0.2">
      <c r="A36" s="128" t="s">
        <v>34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</row>
    <row r="37" spans="1:79" ht="18" customHeight="1" x14ac:dyDescent="0.2">
      <c r="A37" s="138" t="s">
        <v>23</v>
      </c>
      <c r="B37" s="138"/>
      <c r="C37" s="138"/>
      <c r="D37" s="138"/>
      <c r="E37" s="138"/>
      <c r="F37" s="138"/>
      <c r="G37" s="138" t="s">
        <v>20</v>
      </c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</row>
    <row r="38" spans="1:79" ht="18" customHeight="1" x14ac:dyDescent="0.2">
      <c r="A38" s="105">
        <v>1</v>
      </c>
      <c r="B38" s="105"/>
      <c r="C38" s="105"/>
      <c r="D38" s="105"/>
      <c r="E38" s="105"/>
      <c r="F38" s="105"/>
      <c r="G38" s="138">
        <v>2</v>
      </c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</row>
    <row r="39" spans="1:79" s="38" customFormat="1" ht="18" customHeight="1" x14ac:dyDescent="0.25">
      <c r="A39" s="86">
        <v>1</v>
      </c>
      <c r="B39" s="87"/>
      <c r="C39" s="87"/>
      <c r="D39" s="87"/>
      <c r="E39" s="87"/>
      <c r="F39" s="88"/>
      <c r="G39" s="131" t="s">
        <v>94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</row>
    <row r="40" spans="1:79" s="38" customFormat="1" ht="18" customHeight="1" x14ac:dyDescent="0.25">
      <c r="A40" s="86">
        <v>2</v>
      </c>
      <c r="B40" s="87"/>
      <c r="C40" s="87"/>
      <c r="D40" s="87"/>
      <c r="E40" s="87"/>
      <c r="F40" s="88"/>
      <c r="G40" s="131" t="s">
        <v>95</v>
      </c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</row>
    <row r="41" spans="1:79" s="38" customFormat="1" ht="18" customHeight="1" x14ac:dyDescent="0.25">
      <c r="A41" s="86">
        <v>3</v>
      </c>
      <c r="B41" s="87"/>
      <c r="C41" s="87"/>
      <c r="D41" s="87"/>
      <c r="E41" s="87"/>
      <c r="F41" s="88"/>
      <c r="G41" s="142" t="s">
        <v>114</v>
      </c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</row>
    <row r="42" spans="1:79" s="38" customFormat="1" ht="18" customHeight="1" x14ac:dyDescent="0.25">
      <c r="A42" s="86">
        <v>4</v>
      </c>
      <c r="B42" s="87"/>
      <c r="C42" s="87"/>
      <c r="D42" s="87"/>
      <c r="E42" s="87"/>
      <c r="F42" s="88"/>
      <c r="G42" s="131" t="s">
        <v>115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CA42" s="38" t="s">
        <v>9</v>
      </c>
    </row>
    <row r="43" spans="1:79" s="38" customFormat="1" ht="18" customHeight="1" x14ac:dyDescent="0.25"/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128" t="s">
        <v>36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172" t="s">
        <v>107</v>
      </c>
      <c r="AT46" s="172"/>
      <c r="AU46" s="172"/>
      <c r="AV46" s="172"/>
      <c r="AW46" s="172"/>
      <c r="AX46" s="172"/>
      <c r="AY46" s="172"/>
      <c r="AZ46" s="172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105" t="s">
        <v>23</v>
      </c>
      <c r="B47" s="105"/>
      <c r="C47" s="105"/>
      <c r="D47" s="111" t="s">
        <v>21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105" t="s">
        <v>24</v>
      </c>
      <c r="AD47" s="105"/>
      <c r="AE47" s="105"/>
      <c r="AF47" s="105"/>
      <c r="AG47" s="105"/>
      <c r="AH47" s="105"/>
      <c r="AI47" s="105"/>
      <c r="AJ47" s="105"/>
      <c r="AK47" s="105" t="s">
        <v>25</v>
      </c>
      <c r="AL47" s="105"/>
      <c r="AM47" s="105"/>
      <c r="AN47" s="105"/>
      <c r="AO47" s="105"/>
      <c r="AP47" s="105"/>
      <c r="AQ47" s="105"/>
      <c r="AR47" s="105"/>
      <c r="AS47" s="105" t="s">
        <v>22</v>
      </c>
      <c r="AT47" s="105"/>
      <c r="AU47" s="105"/>
      <c r="AV47" s="105"/>
      <c r="AW47" s="105"/>
      <c r="AX47" s="105"/>
      <c r="AY47" s="105"/>
      <c r="AZ47" s="105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105"/>
      <c r="B48" s="105"/>
      <c r="C48" s="105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105">
        <v>1</v>
      </c>
      <c r="B49" s="105"/>
      <c r="C49" s="105"/>
      <c r="D49" s="86">
        <v>2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105">
        <v>3</v>
      </c>
      <c r="AD49" s="105"/>
      <c r="AE49" s="105"/>
      <c r="AF49" s="105"/>
      <c r="AG49" s="105"/>
      <c r="AH49" s="105"/>
      <c r="AI49" s="105"/>
      <c r="AJ49" s="105"/>
      <c r="AK49" s="105">
        <v>4</v>
      </c>
      <c r="AL49" s="105"/>
      <c r="AM49" s="105"/>
      <c r="AN49" s="105"/>
      <c r="AO49" s="105"/>
      <c r="AP49" s="105"/>
      <c r="AQ49" s="105"/>
      <c r="AR49" s="105"/>
      <c r="AS49" s="105">
        <v>5</v>
      </c>
      <c r="AT49" s="105"/>
      <c r="AU49" s="105"/>
      <c r="AV49" s="105"/>
      <c r="AW49" s="105"/>
      <c r="AX49" s="105"/>
      <c r="AY49" s="105"/>
      <c r="AZ49" s="105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20.25" customHeight="1" x14ac:dyDescent="0.2">
      <c r="A50" s="86">
        <v>1</v>
      </c>
      <c r="B50" s="87"/>
      <c r="C50" s="88"/>
      <c r="D50" s="139" t="s">
        <v>59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1"/>
      <c r="AC50" s="58">
        <v>300000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300000</v>
      </c>
      <c r="AT50" s="58"/>
      <c r="AU50" s="58"/>
      <c r="AV50" s="58"/>
      <c r="AW50" s="58"/>
      <c r="AX50" s="58"/>
      <c r="AY50" s="58"/>
      <c r="AZ50" s="58"/>
      <c r="BA50" s="19"/>
      <c r="BB50" s="20"/>
      <c r="BC50" s="20"/>
      <c r="BD50" s="20"/>
      <c r="BE50" s="20"/>
      <c r="BF50" s="20"/>
      <c r="BG50" s="20"/>
      <c r="BH50" s="20"/>
    </row>
    <row r="51" spans="1:79" s="4" customFormat="1" ht="34.5" customHeight="1" x14ac:dyDescent="0.2">
      <c r="A51" s="105">
        <v>2</v>
      </c>
      <c r="B51" s="105"/>
      <c r="C51" s="105"/>
      <c r="D51" s="139" t="s">
        <v>60</v>
      </c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1"/>
      <c r="AC51" s="58">
        <f>2325300-200000-1000000</f>
        <v>1125300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1125300</v>
      </c>
      <c r="AT51" s="58"/>
      <c r="AU51" s="58"/>
      <c r="AV51" s="58"/>
      <c r="AW51" s="58"/>
      <c r="AX51" s="58"/>
      <c r="AY51" s="58"/>
      <c r="AZ51" s="58"/>
      <c r="BA51" s="19"/>
      <c r="BB51" s="20"/>
      <c r="BC51" s="20"/>
      <c r="BD51" s="20"/>
      <c r="BE51" s="20"/>
      <c r="BF51" s="20"/>
      <c r="BG51" s="20"/>
      <c r="BH51" s="20"/>
    </row>
    <row r="52" spans="1:79" s="4" customFormat="1" ht="18.75" customHeight="1" x14ac:dyDescent="0.2">
      <c r="A52" s="105">
        <v>3</v>
      </c>
      <c r="B52" s="105"/>
      <c r="C52" s="105"/>
      <c r="D52" s="132" t="s">
        <v>96</v>
      </c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4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19"/>
      <c r="BB52" s="20"/>
      <c r="BC52" s="20"/>
      <c r="BD52" s="20"/>
      <c r="BE52" s="20"/>
      <c r="BF52" s="20"/>
      <c r="BG52" s="20"/>
      <c r="BH52" s="20"/>
    </row>
    <row r="53" spans="1:79" ht="17.100000000000001" customHeight="1" x14ac:dyDescent="0.2">
      <c r="A53" s="105">
        <v>4</v>
      </c>
      <c r="B53" s="105"/>
      <c r="C53" s="105"/>
      <c r="D53" s="139" t="s">
        <v>58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1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f>AW107</f>
        <v>8993440</v>
      </c>
      <c r="AL53" s="58"/>
      <c r="AM53" s="58"/>
      <c r="AN53" s="58"/>
      <c r="AO53" s="58"/>
      <c r="AP53" s="58"/>
      <c r="AQ53" s="58"/>
      <c r="AR53" s="58"/>
      <c r="AS53" s="58">
        <f>AC53+AK53</f>
        <v>8993440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10</v>
      </c>
    </row>
    <row r="54" spans="1:79" s="4" customFormat="1" ht="17.100000000000001" customHeight="1" x14ac:dyDescent="0.2">
      <c r="A54" s="171"/>
      <c r="B54" s="171"/>
      <c r="C54" s="171"/>
      <c r="D54" s="120" t="s">
        <v>61</v>
      </c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2"/>
      <c r="AC54" s="59">
        <f>SUM(AC50:AJ53)</f>
        <v>1475300</v>
      </c>
      <c r="AD54" s="59"/>
      <c r="AE54" s="59"/>
      <c r="AF54" s="59"/>
      <c r="AG54" s="59"/>
      <c r="AH54" s="59"/>
      <c r="AI54" s="59"/>
      <c r="AJ54" s="59"/>
      <c r="AK54" s="59">
        <f>AK53</f>
        <v>8993440</v>
      </c>
      <c r="AL54" s="59"/>
      <c r="AM54" s="59"/>
      <c r="AN54" s="59"/>
      <c r="AO54" s="59"/>
      <c r="AP54" s="59"/>
      <c r="AQ54" s="59"/>
      <c r="AR54" s="59"/>
      <c r="AS54" s="59">
        <f>AC54+AK54</f>
        <v>10468740</v>
      </c>
      <c r="AT54" s="59"/>
      <c r="AU54" s="59"/>
      <c r="AV54" s="59"/>
      <c r="AW54" s="59"/>
      <c r="AX54" s="59"/>
      <c r="AY54" s="59"/>
      <c r="AZ54" s="59"/>
      <c r="BA54" s="37"/>
      <c r="BB54" s="37"/>
      <c r="BC54" s="37"/>
      <c r="BD54" s="37"/>
      <c r="BE54" s="37"/>
      <c r="BF54" s="37"/>
      <c r="BG54" s="37"/>
      <c r="BH54" s="37"/>
    </row>
    <row r="56" spans="1:79" ht="15.75" customHeight="1" x14ac:dyDescent="0.2">
      <c r="A56" s="136" t="s">
        <v>37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</row>
    <row r="57" spans="1:79" ht="15" customHeight="1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172" t="s">
        <v>107</v>
      </c>
      <c r="AS57" s="172"/>
      <c r="AT57" s="172"/>
      <c r="AU57" s="172"/>
      <c r="AV57" s="172"/>
      <c r="AW57" s="172"/>
      <c r="AX57" s="172"/>
      <c r="AY57" s="17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105" t="s">
        <v>23</v>
      </c>
      <c r="B58" s="105"/>
      <c r="C58" s="105"/>
      <c r="D58" s="111" t="s">
        <v>29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3"/>
      <c r="AB58" s="105" t="s">
        <v>24</v>
      </c>
      <c r="AC58" s="105"/>
      <c r="AD58" s="105"/>
      <c r="AE58" s="105"/>
      <c r="AF58" s="105"/>
      <c r="AG58" s="105"/>
      <c r="AH58" s="105"/>
      <c r="AI58" s="105"/>
      <c r="AJ58" s="105" t="s">
        <v>25</v>
      </c>
      <c r="AK58" s="105"/>
      <c r="AL58" s="105"/>
      <c r="AM58" s="105"/>
      <c r="AN58" s="105"/>
      <c r="AO58" s="105"/>
      <c r="AP58" s="105"/>
      <c r="AQ58" s="105"/>
      <c r="AR58" s="105" t="s">
        <v>22</v>
      </c>
      <c r="AS58" s="105"/>
      <c r="AT58" s="105"/>
      <c r="AU58" s="105"/>
      <c r="AV58" s="105"/>
      <c r="AW58" s="105"/>
      <c r="AX58" s="105"/>
      <c r="AY58" s="105"/>
    </row>
    <row r="59" spans="1:79" ht="29.1" customHeight="1" x14ac:dyDescent="0.2">
      <c r="A59" s="105"/>
      <c r="B59" s="105"/>
      <c r="C59" s="105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</row>
    <row r="60" spans="1:79" ht="26.25" customHeight="1" x14ac:dyDescent="0.2">
      <c r="A60" s="105">
        <v>1</v>
      </c>
      <c r="B60" s="105"/>
      <c r="C60" s="105"/>
      <c r="D60" s="86">
        <v>2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105">
        <v>3</v>
      </c>
      <c r="AC60" s="105"/>
      <c r="AD60" s="105"/>
      <c r="AE60" s="105"/>
      <c r="AF60" s="105"/>
      <c r="AG60" s="105"/>
      <c r="AH60" s="105"/>
      <c r="AI60" s="105"/>
      <c r="AJ60" s="105">
        <v>4</v>
      </c>
      <c r="AK60" s="105"/>
      <c r="AL60" s="105"/>
      <c r="AM60" s="105"/>
      <c r="AN60" s="105"/>
      <c r="AO60" s="105"/>
      <c r="AP60" s="105"/>
      <c r="AQ60" s="105"/>
      <c r="AR60" s="105">
        <v>5</v>
      </c>
      <c r="AS60" s="105"/>
      <c r="AT60" s="105"/>
      <c r="AU60" s="105"/>
      <c r="AV60" s="105"/>
      <c r="AW60" s="105"/>
      <c r="AX60" s="105"/>
      <c r="AY60" s="105"/>
    </row>
    <row r="61" spans="1:79" ht="51" customHeight="1" x14ac:dyDescent="0.2">
      <c r="A61" s="86">
        <v>1</v>
      </c>
      <c r="B61" s="87"/>
      <c r="C61" s="88"/>
      <c r="D61" s="89" t="s">
        <v>108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72">
        <f>AC50+AC52</f>
        <v>350000</v>
      </c>
      <c r="AC61" s="73"/>
      <c r="AD61" s="73"/>
      <c r="AE61" s="73"/>
      <c r="AF61" s="73"/>
      <c r="AG61" s="73"/>
      <c r="AH61" s="73"/>
      <c r="AI61" s="74"/>
      <c r="AJ61" s="58">
        <f>6286740+691700</f>
        <v>6978440</v>
      </c>
      <c r="AK61" s="58"/>
      <c r="AL61" s="58"/>
      <c r="AM61" s="58"/>
      <c r="AN61" s="58"/>
      <c r="AO61" s="58"/>
      <c r="AP61" s="58"/>
      <c r="AQ61" s="58"/>
      <c r="AR61" s="58">
        <f>AB61+AJ61</f>
        <v>7328440</v>
      </c>
      <c r="AS61" s="58"/>
      <c r="AT61" s="58"/>
      <c r="AU61" s="58"/>
      <c r="AV61" s="58"/>
      <c r="AW61" s="58"/>
      <c r="AX61" s="58"/>
      <c r="AY61" s="58"/>
    </row>
    <row r="62" spans="1:79" ht="50.25" customHeight="1" x14ac:dyDescent="0.2">
      <c r="A62" s="86">
        <v>2</v>
      </c>
      <c r="B62" s="87"/>
      <c r="C62" s="88"/>
      <c r="D62" s="117" t="s">
        <v>125</v>
      </c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9"/>
      <c r="AB62" s="72">
        <f>AC51</f>
        <v>1125300</v>
      </c>
      <c r="AC62" s="73"/>
      <c r="AD62" s="73"/>
      <c r="AE62" s="73"/>
      <c r="AF62" s="73"/>
      <c r="AG62" s="73"/>
      <c r="AH62" s="73"/>
      <c r="AI62" s="74"/>
      <c r="AJ62" s="72">
        <f>3366800-1351800</f>
        <v>2015000</v>
      </c>
      <c r="AK62" s="73"/>
      <c r="AL62" s="73"/>
      <c r="AM62" s="73"/>
      <c r="AN62" s="73"/>
      <c r="AO62" s="73"/>
      <c r="AP62" s="73"/>
      <c r="AQ62" s="74"/>
      <c r="AR62" s="58">
        <f>AB62+AJ62</f>
        <v>3140300</v>
      </c>
      <c r="AS62" s="58"/>
      <c r="AT62" s="58"/>
      <c r="AU62" s="58"/>
      <c r="AV62" s="58"/>
      <c r="AW62" s="58"/>
      <c r="AX62" s="58"/>
      <c r="AY62" s="58"/>
    </row>
    <row r="63" spans="1:79" s="4" customFormat="1" ht="19.5" customHeight="1" x14ac:dyDescent="0.2">
      <c r="A63" s="171"/>
      <c r="B63" s="171"/>
      <c r="C63" s="171"/>
      <c r="D63" s="93" t="s">
        <v>22</v>
      </c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7"/>
      <c r="AB63" s="59">
        <f>AB61+AB62</f>
        <v>1475300</v>
      </c>
      <c r="AC63" s="59"/>
      <c r="AD63" s="59"/>
      <c r="AE63" s="59"/>
      <c r="AF63" s="59"/>
      <c r="AG63" s="59"/>
      <c r="AH63" s="59"/>
      <c r="AI63" s="59"/>
      <c r="AJ63" s="59">
        <f>AJ61+AJ62</f>
        <v>8993440</v>
      </c>
      <c r="AK63" s="59"/>
      <c r="AL63" s="59"/>
      <c r="AM63" s="59"/>
      <c r="AN63" s="59"/>
      <c r="AO63" s="59"/>
      <c r="AP63" s="59"/>
      <c r="AQ63" s="59"/>
      <c r="AR63" s="59">
        <f>AB63+AJ63</f>
        <v>10468740</v>
      </c>
      <c r="AS63" s="59"/>
      <c r="AT63" s="59"/>
      <c r="AU63" s="59"/>
      <c r="AV63" s="59"/>
      <c r="AW63" s="59"/>
      <c r="AX63" s="59"/>
      <c r="AY63" s="59"/>
      <c r="CA63" s="4" t="s">
        <v>11</v>
      </c>
    </row>
    <row r="65" spans="1:79" ht="20.25" customHeight="1" x14ac:dyDescent="0.2">
      <c r="A65" s="128" t="s">
        <v>38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</row>
    <row r="66" spans="1:79" ht="34.5" customHeight="1" x14ac:dyDescent="0.2">
      <c r="A66" s="105" t="s">
        <v>23</v>
      </c>
      <c r="B66" s="105"/>
      <c r="C66" s="105"/>
      <c r="D66" s="105"/>
      <c r="E66" s="105"/>
      <c r="F66" s="105"/>
      <c r="G66" s="86" t="s">
        <v>39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105" t="s">
        <v>2</v>
      </c>
      <c r="AA66" s="105"/>
      <c r="AB66" s="105"/>
      <c r="AC66" s="105"/>
      <c r="AD66" s="105"/>
      <c r="AE66" s="105" t="s">
        <v>1</v>
      </c>
      <c r="AF66" s="105"/>
      <c r="AG66" s="105"/>
      <c r="AH66" s="105"/>
      <c r="AI66" s="105"/>
      <c r="AJ66" s="105"/>
      <c r="AK66" s="105"/>
      <c r="AL66" s="105"/>
      <c r="AM66" s="105"/>
      <c r="AN66" s="105"/>
      <c r="AO66" s="86" t="s">
        <v>24</v>
      </c>
      <c r="AP66" s="87"/>
      <c r="AQ66" s="87"/>
      <c r="AR66" s="87"/>
      <c r="AS66" s="87"/>
      <c r="AT66" s="87"/>
      <c r="AU66" s="87"/>
      <c r="AV66" s="88"/>
      <c r="AW66" s="86" t="s">
        <v>25</v>
      </c>
      <c r="AX66" s="87"/>
      <c r="AY66" s="87"/>
      <c r="AZ66" s="87"/>
      <c r="BA66" s="87"/>
      <c r="BB66" s="87"/>
      <c r="BC66" s="87"/>
      <c r="BD66" s="88"/>
      <c r="BE66" s="86" t="s">
        <v>22</v>
      </c>
      <c r="BF66" s="87"/>
      <c r="BG66" s="87"/>
      <c r="BH66" s="87"/>
      <c r="BI66" s="87"/>
      <c r="BJ66" s="87"/>
      <c r="BK66" s="87"/>
      <c r="BL66" s="88"/>
    </row>
    <row r="67" spans="1:79" ht="15.75" customHeight="1" x14ac:dyDescent="0.2">
      <c r="A67" s="105">
        <v>1</v>
      </c>
      <c r="B67" s="105"/>
      <c r="C67" s="105"/>
      <c r="D67" s="105"/>
      <c r="E67" s="105"/>
      <c r="F67" s="105"/>
      <c r="G67" s="86">
        <v>2</v>
      </c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  <c r="Z67" s="105">
        <v>3</v>
      </c>
      <c r="AA67" s="105"/>
      <c r="AB67" s="105"/>
      <c r="AC67" s="105"/>
      <c r="AD67" s="105"/>
      <c r="AE67" s="105">
        <v>4</v>
      </c>
      <c r="AF67" s="105"/>
      <c r="AG67" s="105"/>
      <c r="AH67" s="105"/>
      <c r="AI67" s="105"/>
      <c r="AJ67" s="105"/>
      <c r="AK67" s="105"/>
      <c r="AL67" s="105"/>
      <c r="AM67" s="105"/>
      <c r="AN67" s="105"/>
      <c r="AO67" s="105">
        <v>5</v>
      </c>
      <c r="AP67" s="105"/>
      <c r="AQ67" s="105"/>
      <c r="AR67" s="105"/>
      <c r="AS67" s="105"/>
      <c r="AT67" s="105"/>
      <c r="AU67" s="105"/>
      <c r="AV67" s="105"/>
      <c r="AW67" s="105">
        <v>6</v>
      </c>
      <c r="AX67" s="105"/>
      <c r="AY67" s="105"/>
      <c r="AZ67" s="105"/>
      <c r="BA67" s="105"/>
      <c r="BB67" s="105"/>
      <c r="BC67" s="105"/>
      <c r="BD67" s="105"/>
      <c r="BE67" s="105">
        <v>7</v>
      </c>
      <c r="BF67" s="105"/>
      <c r="BG67" s="105"/>
      <c r="BH67" s="105"/>
      <c r="BI67" s="105"/>
      <c r="BJ67" s="105"/>
      <c r="BK67" s="105"/>
      <c r="BL67" s="105"/>
    </row>
    <row r="68" spans="1:79" ht="12.75" hidden="1" customHeight="1" x14ac:dyDescent="0.2">
      <c r="A68" s="57" t="s">
        <v>28</v>
      </c>
      <c r="B68" s="57"/>
      <c r="C68" s="57"/>
      <c r="D68" s="57"/>
      <c r="E68" s="57"/>
      <c r="F68" s="57"/>
      <c r="G68" s="160" t="s">
        <v>6</v>
      </c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2"/>
      <c r="Z68" s="57" t="s">
        <v>14</v>
      </c>
      <c r="AA68" s="57"/>
      <c r="AB68" s="57"/>
      <c r="AC68" s="57"/>
      <c r="AD68" s="57"/>
      <c r="AE68" s="163" t="s">
        <v>27</v>
      </c>
      <c r="AF68" s="163"/>
      <c r="AG68" s="163"/>
      <c r="AH68" s="163"/>
      <c r="AI68" s="163"/>
      <c r="AJ68" s="163"/>
      <c r="AK68" s="163"/>
      <c r="AL68" s="163"/>
      <c r="AM68" s="163"/>
      <c r="AN68" s="160"/>
      <c r="AO68" s="158" t="s">
        <v>7</v>
      </c>
      <c r="AP68" s="158"/>
      <c r="AQ68" s="158"/>
      <c r="AR68" s="158"/>
      <c r="AS68" s="158"/>
      <c r="AT68" s="158"/>
      <c r="AU68" s="158"/>
      <c r="AV68" s="158"/>
      <c r="AW68" s="158" t="s">
        <v>26</v>
      </c>
      <c r="AX68" s="158"/>
      <c r="AY68" s="158"/>
      <c r="AZ68" s="158"/>
      <c r="BA68" s="158"/>
      <c r="BB68" s="158"/>
      <c r="BC68" s="158"/>
      <c r="BD68" s="158"/>
      <c r="BE68" s="158" t="s">
        <v>8</v>
      </c>
      <c r="BF68" s="158"/>
      <c r="BG68" s="158"/>
      <c r="BH68" s="158"/>
      <c r="BI68" s="158"/>
      <c r="BJ68" s="158"/>
      <c r="BK68" s="158"/>
      <c r="BL68" s="158"/>
      <c r="CA68" s="1" t="s">
        <v>12</v>
      </c>
    </row>
    <row r="69" spans="1:79" ht="23.25" customHeight="1" x14ac:dyDescent="0.2">
      <c r="A69" s="78"/>
      <c r="B69" s="79"/>
      <c r="C69" s="79"/>
      <c r="D69" s="79"/>
      <c r="E69" s="79"/>
      <c r="F69" s="80"/>
      <c r="G69" s="89" t="s">
        <v>94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1"/>
      <c r="AE69" s="78"/>
      <c r="AF69" s="79"/>
      <c r="AG69" s="79"/>
      <c r="AH69" s="79"/>
      <c r="AI69" s="79"/>
      <c r="AJ69" s="79"/>
      <c r="AK69" s="79"/>
      <c r="AL69" s="79"/>
      <c r="AM69" s="79"/>
      <c r="AN69" s="80"/>
      <c r="AO69" s="60"/>
      <c r="AP69" s="61"/>
      <c r="AQ69" s="61"/>
      <c r="AR69" s="61"/>
      <c r="AS69" s="61"/>
      <c r="AT69" s="61"/>
      <c r="AU69" s="61"/>
      <c r="AV69" s="62"/>
      <c r="AW69" s="60"/>
      <c r="AX69" s="61"/>
      <c r="AY69" s="61"/>
      <c r="AZ69" s="61"/>
      <c r="BA69" s="61"/>
      <c r="BB69" s="61"/>
      <c r="BC69" s="61"/>
      <c r="BD69" s="62"/>
      <c r="BE69" s="60"/>
      <c r="BF69" s="61"/>
      <c r="BG69" s="61"/>
      <c r="BH69" s="61"/>
      <c r="BI69" s="61"/>
      <c r="BJ69" s="61"/>
      <c r="BK69" s="61"/>
      <c r="BL69" s="62"/>
    </row>
    <row r="70" spans="1:79" s="4" customFormat="1" ht="19.5" customHeight="1" x14ac:dyDescent="0.2">
      <c r="A70" s="92">
        <v>0</v>
      </c>
      <c r="B70" s="92"/>
      <c r="C70" s="92"/>
      <c r="D70" s="92"/>
      <c r="E70" s="92"/>
      <c r="F70" s="92"/>
      <c r="G70" s="93" t="s">
        <v>62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96"/>
      <c r="AA70" s="96"/>
      <c r="AB70" s="96"/>
      <c r="AC70" s="96"/>
      <c r="AD70" s="96"/>
      <c r="AE70" s="108"/>
      <c r="AF70" s="108"/>
      <c r="AG70" s="108"/>
      <c r="AH70" s="108"/>
      <c r="AI70" s="108"/>
      <c r="AJ70" s="108"/>
      <c r="AK70" s="108"/>
      <c r="AL70" s="108"/>
      <c r="AM70" s="108"/>
      <c r="AN70" s="93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CA70" s="4" t="s">
        <v>13</v>
      </c>
    </row>
    <row r="71" spans="1:79" ht="35.25" customHeight="1" x14ac:dyDescent="0.2">
      <c r="A71" s="57">
        <v>0</v>
      </c>
      <c r="B71" s="57"/>
      <c r="C71" s="57"/>
      <c r="D71" s="57"/>
      <c r="E71" s="57"/>
      <c r="F71" s="57"/>
      <c r="G71" s="54" t="s">
        <v>111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3" t="s">
        <v>64</v>
      </c>
      <c r="AA71" s="53"/>
      <c r="AB71" s="53"/>
      <c r="AC71" s="53"/>
      <c r="AD71" s="53"/>
      <c r="AE71" s="69" t="s">
        <v>97</v>
      </c>
      <c r="AF71" s="70"/>
      <c r="AG71" s="70"/>
      <c r="AH71" s="70"/>
      <c r="AI71" s="70"/>
      <c r="AJ71" s="70"/>
      <c r="AK71" s="70"/>
      <c r="AL71" s="70"/>
      <c r="AM71" s="70"/>
      <c r="AN71" s="71"/>
      <c r="AO71" s="58">
        <v>300000</v>
      </c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>
        <f>AO71+AW71</f>
        <v>300000</v>
      </c>
      <c r="BF71" s="58"/>
      <c r="BG71" s="58"/>
      <c r="BH71" s="58"/>
      <c r="BI71" s="58"/>
      <c r="BJ71" s="58"/>
      <c r="BK71" s="58"/>
      <c r="BL71" s="58"/>
    </row>
    <row r="72" spans="1:79" ht="36.75" customHeight="1" x14ac:dyDescent="0.2">
      <c r="A72" s="57">
        <v>0</v>
      </c>
      <c r="B72" s="57"/>
      <c r="C72" s="57"/>
      <c r="D72" s="57"/>
      <c r="E72" s="57"/>
      <c r="F72" s="57"/>
      <c r="G72" s="54" t="s">
        <v>112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3" t="s">
        <v>65</v>
      </c>
      <c r="AA72" s="53"/>
      <c r="AB72" s="53"/>
      <c r="AC72" s="53"/>
      <c r="AD72" s="53"/>
      <c r="AE72" s="69" t="s">
        <v>109</v>
      </c>
      <c r="AF72" s="70"/>
      <c r="AG72" s="70"/>
      <c r="AH72" s="70"/>
      <c r="AI72" s="70"/>
      <c r="AJ72" s="70"/>
      <c r="AK72" s="70"/>
      <c r="AL72" s="70"/>
      <c r="AM72" s="70"/>
      <c r="AN72" s="71"/>
      <c r="AO72" s="68">
        <v>24</v>
      </c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>
        <f t="shared" ref="BE72:BE78" si="0">AO72+AW72</f>
        <v>24</v>
      </c>
      <c r="BF72" s="68"/>
      <c r="BG72" s="68"/>
      <c r="BH72" s="68"/>
      <c r="BI72" s="68"/>
      <c r="BJ72" s="68"/>
      <c r="BK72" s="68"/>
      <c r="BL72" s="68"/>
    </row>
    <row r="73" spans="1:79" s="4" customFormat="1" ht="18.75" customHeight="1" x14ac:dyDescent="0.2">
      <c r="A73" s="92">
        <v>0</v>
      </c>
      <c r="B73" s="92"/>
      <c r="C73" s="92"/>
      <c r="D73" s="92"/>
      <c r="E73" s="92"/>
      <c r="F73" s="92"/>
      <c r="G73" s="93" t="s">
        <v>70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5"/>
      <c r="Z73" s="96"/>
      <c r="AA73" s="96"/>
      <c r="AB73" s="96"/>
      <c r="AC73" s="96"/>
      <c r="AD73" s="96"/>
      <c r="AE73" s="97"/>
      <c r="AF73" s="98"/>
      <c r="AG73" s="98"/>
      <c r="AH73" s="98"/>
      <c r="AI73" s="98"/>
      <c r="AJ73" s="98"/>
      <c r="AK73" s="98"/>
      <c r="AL73" s="98"/>
      <c r="AM73" s="98"/>
      <c r="AN73" s="99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spans="1:79" ht="36.75" customHeight="1" x14ac:dyDescent="0.2">
      <c r="A74" s="57">
        <v>0</v>
      </c>
      <c r="B74" s="57"/>
      <c r="C74" s="57"/>
      <c r="D74" s="57"/>
      <c r="E74" s="57"/>
      <c r="F74" s="57"/>
      <c r="G74" s="54" t="s">
        <v>113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3" t="s">
        <v>65</v>
      </c>
      <c r="AA74" s="53"/>
      <c r="AB74" s="53"/>
      <c r="AC74" s="53"/>
      <c r="AD74" s="53"/>
      <c r="AE74" s="69" t="s">
        <v>98</v>
      </c>
      <c r="AF74" s="70"/>
      <c r="AG74" s="70"/>
      <c r="AH74" s="70"/>
      <c r="AI74" s="70"/>
      <c r="AJ74" s="70"/>
      <c r="AK74" s="70"/>
      <c r="AL74" s="70"/>
      <c r="AM74" s="70"/>
      <c r="AN74" s="71"/>
      <c r="AO74" s="68">
        <v>24</v>
      </c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>
        <f t="shared" si="0"/>
        <v>24</v>
      </c>
      <c r="BF74" s="68"/>
      <c r="BG74" s="68"/>
      <c r="BH74" s="68"/>
      <c r="BI74" s="68"/>
      <c r="BJ74" s="68"/>
      <c r="BK74" s="68"/>
      <c r="BL74" s="68"/>
    </row>
    <row r="75" spans="1:79" s="4" customFormat="1" ht="18" customHeight="1" x14ac:dyDescent="0.2">
      <c r="A75" s="92">
        <v>0</v>
      </c>
      <c r="B75" s="92"/>
      <c r="C75" s="92"/>
      <c r="D75" s="92"/>
      <c r="E75" s="92"/>
      <c r="F75" s="92"/>
      <c r="G75" s="93" t="s">
        <v>73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5"/>
      <c r="Z75" s="96"/>
      <c r="AA75" s="96"/>
      <c r="AB75" s="96"/>
      <c r="AC75" s="96"/>
      <c r="AD75" s="96"/>
      <c r="AE75" s="97"/>
      <c r="AF75" s="98"/>
      <c r="AG75" s="98"/>
      <c r="AH75" s="98"/>
      <c r="AI75" s="98"/>
      <c r="AJ75" s="98"/>
      <c r="AK75" s="98"/>
      <c r="AL75" s="98"/>
      <c r="AM75" s="98"/>
      <c r="AN75" s="9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</row>
    <row r="76" spans="1:79" ht="21" customHeight="1" x14ac:dyDescent="0.2">
      <c r="A76" s="57">
        <v>0</v>
      </c>
      <c r="B76" s="57"/>
      <c r="C76" s="57"/>
      <c r="D76" s="57"/>
      <c r="E76" s="57"/>
      <c r="F76" s="57"/>
      <c r="G76" s="54" t="s">
        <v>74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3" t="s">
        <v>64</v>
      </c>
      <c r="AA76" s="53"/>
      <c r="AB76" s="53"/>
      <c r="AC76" s="53"/>
      <c r="AD76" s="53"/>
      <c r="AE76" s="69" t="s">
        <v>103</v>
      </c>
      <c r="AF76" s="70"/>
      <c r="AG76" s="70"/>
      <c r="AH76" s="70"/>
      <c r="AI76" s="70"/>
      <c r="AJ76" s="70"/>
      <c r="AK76" s="70"/>
      <c r="AL76" s="70"/>
      <c r="AM76" s="70"/>
      <c r="AN76" s="71"/>
      <c r="AO76" s="58">
        <f>AO71/AO74</f>
        <v>12500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>
        <f t="shared" si="0"/>
        <v>12500</v>
      </c>
      <c r="BF76" s="58"/>
      <c r="BG76" s="58"/>
      <c r="BH76" s="58"/>
      <c r="BI76" s="58"/>
      <c r="BJ76" s="58"/>
      <c r="BK76" s="58"/>
      <c r="BL76" s="58"/>
    </row>
    <row r="77" spans="1:79" s="4" customFormat="1" ht="18" customHeight="1" x14ac:dyDescent="0.2">
      <c r="A77" s="92">
        <v>0</v>
      </c>
      <c r="B77" s="92"/>
      <c r="C77" s="92"/>
      <c r="D77" s="92"/>
      <c r="E77" s="92"/>
      <c r="F77" s="92"/>
      <c r="G77" s="93" t="s">
        <v>77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5"/>
      <c r="Z77" s="96"/>
      <c r="AA77" s="96"/>
      <c r="AB77" s="96"/>
      <c r="AC77" s="96"/>
      <c r="AD77" s="96"/>
      <c r="AE77" s="97"/>
      <c r="AF77" s="98"/>
      <c r="AG77" s="98"/>
      <c r="AH77" s="98"/>
      <c r="AI77" s="98"/>
      <c r="AJ77" s="98"/>
      <c r="AK77" s="98"/>
      <c r="AL77" s="98"/>
      <c r="AM77" s="98"/>
      <c r="AN77" s="9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</row>
    <row r="78" spans="1:79" ht="50.25" customHeight="1" x14ac:dyDescent="0.2">
      <c r="A78" s="57">
        <v>0</v>
      </c>
      <c r="B78" s="57"/>
      <c r="C78" s="57"/>
      <c r="D78" s="57"/>
      <c r="E78" s="57"/>
      <c r="F78" s="57"/>
      <c r="G78" s="54" t="s">
        <v>78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3" t="s">
        <v>79</v>
      </c>
      <c r="AA78" s="53"/>
      <c r="AB78" s="53"/>
      <c r="AC78" s="53"/>
      <c r="AD78" s="53"/>
      <c r="AE78" s="69" t="s">
        <v>103</v>
      </c>
      <c r="AF78" s="70"/>
      <c r="AG78" s="70"/>
      <c r="AH78" s="70"/>
      <c r="AI78" s="70"/>
      <c r="AJ78" s="70"/>
      <c r="AK78" s="70"/>
      <c r="AL78" s="70"/>
      <c r="AM78" s="70"/>
      <c r="AN78" s="71"/>
      <c r="AO78" s="58">
        <f>AO74/AO72*100</f>
        <v>100</v>
      </c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>
        <f t="shared" si="0"/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34.5" customHeight="1" x14ac:dyDescent="0.2">
      <c r="A80" s="105" t="s">
        <v>23</v>
      </c>
      <c r="B80" s="105"/>
      <c r="C80" s="105"/>
      <c r="D80" s="105"/>
      <c r="E80" s="105"/>
      <c r="F80" s="105"/>
      <c r="G80" s="86" t="s">
        <v>39</v>
      </c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8"/>
      <c r="Z80" s="105" t="s">
        <v>2</v>
      </c>
      <c r="AA80" s="105"/>
      <c r="AB80" s="105"/>
      <c r="AC80" s="105"/>
      <c r="AD80" s="105"/>
      <c r="AE80" s="105" t="s">
        <v>1</v>
      </c>
      <c r="AF80" s="105"/>
      <c r="AG80" s="105"/>
      <c r="AH80" s="105"/>
      <c r="AI80" s="105"/>
      <c r="AJ80" s="105"/>
      <c r="AK80" s="105"/>
      <c r="AL80" s="105"/>
      <c r="AM80" s="105"/>
      <c r="AN80" s="105"/>
      <c r="AO80" s="86" t="s">
        <v>24</v>
      </c>
      <c r="AP80" s="87"/>
      <c r="AQ80" s="87"/>
      <c r="AR80" s="87"/>
      <c r="AS80" s="87"/>
      <c r="AT80" s="87"/>
      <c r="AU80" s="87"/>
      <c r="AV80" s="88"/>
      <c r="AW80" s="86" t="s">
        <v>25</v>
      </c>
      <c r="AX80" s="87"/>
      <c r="AY80" s="87"/>
      <c r="AZ80" s="87"/>
      <c r="BA80" s="87"/>
      <c r="BB80" s="87"/>
      <c r="BC80" s="87"/>
      <c r="BD80" s="88"/>
      <c r="BE80" s="86" t="s">
        <v>22</v>
      </c>
      <c r="BF80" s="87"/>
      <c r="BG80" s="87"/>
      <c r="BH80" s="87"/>
      <c r="BI80" s="87"/>
      <c r="BJ80" s="87"/>
      <c r="BK80" s="87"/>
      <c r="BL80" s="88"/>
    </row>
    <row r="81" spans="1:64" ht="15.75" x14ac:dyDescent="0.2">
      <c r="A81" s="105">
        <v>1</v>
      </c>
      <c r="B81" s="105"/>
      <c r="C81" s="105"/>
      <c r="D81" s="105"/>
      <c r="E81" s="105"/>
      <c r="F81" s="105"/>
      <c r="G81" s="86">
        <v>2</v>
      </c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8"/>
      <c r="Z81" s="105">
        <v>3</v>
      </c>
      <c r="AA81" s="105"/>
      <c r="AB81" s="105"/>
      <c r="AC81" s="105"/>
      <c r="AD81" s="105"/>
      <c r="AE81" s="105">
        <v>4</v>
      </c>
      <c r="AF81" s="105"/>
      <c r="AG81" s="105"/>
      <c r="AH81" s="105"/>
      <c r="AI81" s="105"/>
      <c r="AJ81" s="105"/>
      <c r="AK81" s="105"/>
      <c r="AL81" s="105"/>
      <c r="AM81" s="105"/>
      <c r="AN81" s="105"/>
      <c r="AO81" s="105">
        <v>5</v>
      </c>
      <c r="AP81" s="105"/>
      <c r="AQ81" s="105"/>
      <c r="AR81" s="105"/>
      <c r="AS81" s="105"/>
      <c r="AT81" s="105"/>
      <c r="AU81" s="105"/>
      <c r="AV81" s="105"/>
      <c r="AW81" s="105">
        <v>6</v>
      </c>
      <c r="AX81" s="105"/>
      <c r="AY81" s="105"/>
      <c r="AZ81" s="105"/>
      <c r="BA81" s="105"/>
      <c r="BB81" s="105"/>
      <c r="BC81" s="105"/>
      <c r="BD81" s="105"/>
      <c r="BE81" s="105">
        <v>7</v>
      </c>
      <c r="BF81" s="105"/>
      <c r="BG81" s="105"/>
      <c r="BH81" s="105"/>
      <c r="BI81" s="105"/>
      <c r="BJ81" s="105"/>
      <c r="BK81" s="105"/>
      <c r="BL81" s="105"/>
    </row>
    <row r="82" spans="1:64" ht="19.5" customHeight="1" x14ac:dyDescent="0.2">
      <c r="A82" s="86"/>
      <c r="B82" s="87"/>
      <c r="C82" s="87"/>
      <c r="D82" s="87"/>
      <c r="E82" s="87"/>
      <c r="F82" s="88"/>
      <c r="G82" s="89" t="s">
        <v>95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1"/>
      <c r="AO82" s="86"/>
      <c r="AP82" s="87"/>
      <c r="AQ82" s="87"/>
      <c r="AR82" s="87"/>
      <c r="AS82" s="87"/>
      <c r="AT82" s="87"/>
      <c r="AU82" s="87"/>
      <c r="AV82" s="88"/>
      <c r="AW82" s="86"/>
      <c r="AX82" s="87"/>
      <c r="AY82" s="87"/>
      <c r="AZ82" s="87"/>
      <c r="BA82" s="87"/>
      <c r="BB82" s="87"/>
      <c r="BC82" s="87"/>
      <c r="BD82" s="88"/>
      <c r="BE82" s="86"/>
      <c r="BF82" s="87"/>
      <c r="BG82" s="87"/>
      <c r="BH82" s="87"/>
      <c r="BI82" s="87"/>
      <c r="BJ82" s="87"/>
      <c r="BK82" s="87"/>
      <c r="BL82" s="88"/>
    </row>
    <row r="83" spans="1:64" ht="15.75" x14ac:dyDescent="0.2">
      <c r="A83" s="92">
        <v>0</v>
      </c>
      <c r="B83" s="92"/>
      <c r="C83" s="92"/>
      <c r="D83" s="92"/>
      <c r="E83" s="92"/>
      <c r="F83" s="92"/>
      <c r="G83" s="93" t="s">
        <v>62</v>
      </c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7"/>
      <c r="Z83" s="96"/>
      <c r="AA83" s="96"/>
      <c r="AB83" s="96"/>
      <c r="AC83" s="96"/>
      <c r="AD83" s="96"/>
      <c r="AE83" s="108"/>
      <c r="AF83" s="108"/>
      <c r="AG83" s="108"/>
      <c r="AH83" s="108"/>
      <c r="AI83" s="108"/>
      <c r="AJ83" s="108"/>
      <c r="AK83" s="108"/>
      <c r="AL83" s="108"/>
      <c r="AM83" s="108"/>
      <c r="AN83" s="93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</row>
    <row r="84" spans="1:64" ht="19.5" customHeight="1" x14ac:dyDescent="0.2">
      <c r="A84" s="57">
        <v>0</v>
      </c>
      <c r="B84" s="57"/>
      <c r="C84" s="57"/>
      <c r="D84" s="57"/>
      <c r="E84" s="57"/>
      <c r="F84" s="57"/>
      <c r="G84" s="54" t="s">
        <v>63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4"/>
      <c r="Z84" s="53" t="s">
        <v>64</v>
      </c>
      <c r="AA84" s="53"/>
      <c r="AB84" s="53"/>
      <c r="AC84" s="53"/>
      <c r="AD84" s="53"/>
      <c r="AE84" s="69" t="s">
        <v>97</v>
      </c>
      <c r="AF84" s="70"/>
      <c r="AG84" s="70"/>
      <c r="AH84" s="70"/>
      <c r="AI84" s="70"/>
      <c r="AJ84" s="70"/>
      <c r="AK84" s="70"/>
      <c r="AL84" s="70"/>
      <c r="AM84" s="70"/>
      <c r="AN84" s="71"/>
      <c r="AO84" s="58">
        <f>2325300-200000-1000000</f>
        <v>1125300</v>
      </c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>
        <f>AO84+AW84</f>
        <v>1125300</v>
      </c>
      <c r="BF84" s="58"/>
      <c r="BG84" s="58"/>
      <c r="BH84" s="58"/>
      <c r="BI84" s="58"/>
      <c r="BJ84" s="58"/>
      <c r="BK84" s="58"/>
      <c r="BL84" s="58"/>
    </row>
    <row r="85" spans="1:64" ht="63" customHeight="1" x14ac:dyDescent="0.2">
      <c r="A85" s="57">
        <v>0</v>
      </c>
      <c r="B85" s="57"/>
      <c r="C85" s="57"/>
      <c r="D85" s="57"/>
      <c r="E85" s="57"/>
      <c r="F85" s="57"/>
      <c r="G85" s="54" t="s">
        <v>99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3" t="s">
        <v>65</v>
      </c>
      <c r="AA85" s="53"/>
      <c r="AB85" s="53"/>
      <c r="AC85" s="53"/>
      <c r="AD85" s="53"/>
      <c r="AE85" s="69" t="s">
        <v>119</v>
      </c>
      <c r="AF85" s="70"/>
      <c r="AG85" s="70"/>
      <c r="AH85" s="70"/>
      <c r="AI85" s="70"/>
      <c r="AJ85" s="70"/>
      <c r="AK85" s="70"/>
      <c r="AL85" s="70"/>
      <c r="AM85" s="70"/>
      <c r="AN85" s="71"/>
      <c r="AO85" s="68">
        <v>29</v>
      </c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>
        <f>AO85+AW85</f>
        <v>29</v>
      </c>
      <c r="BF85" s="68"/>
      <c r="BG85" s="68"/>
      <c r="BH85" s="68"/>
      <c r="BI85" s="68"/>
      <c r="BJ85" s="68"/>
      <c r="BK85" s="68"/>
      <c r="BL85" s="68"/>
    </row>
    <row r="86" spans="1:64" ht="18" customHeight="1" x14ac:dyDescent="0.2">
      <c r="A86" s="92">
        <v>0</v>
      </c>
      <c r="B86" s="92"/>
      <c r="C86" s="92"/>
      <c r="D86" s="92"/>
      <c r="E86" s="92"/>
      <c r="F86" s="92"/>
      <c r="G86" s="93" t="s">
        <v>70</v>
      </c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5"/>
      <c r="Z86" s="96"/>
      <c r="AA86" s="96"/>
      <c r="AB86" s="96"/>
      <c r="AC86" s="96"/>
      <c r="AD86" s="96"/>
      <c r="AE86" s="97"/>
      <c r="AF86" s="98"/>
      <c r="AG86" s="98"/>
      <c r="AH86" s="98"/>
      <c r="AI86" s="98"/>
      <c r="AJ86" s="98"/>
      <c r="AK86" s="98"/>
      <c r="AL86" s="98"/>
      <c r="AM86" s="98"/>
      <c r="AN86" s="99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</row>
    <row r="87" spans="1:64" ht="63" customHeight="1" x14ac:dyDescent="0.2">
      <c r="A87" s="57">
        <v>0</v>
      </c>
      <c r="B87" s="57"/>
      <c r="C87" s="57"/>
      <c r="D87" s="57"/>
      <c r="E87" s="57"/>
      <c r="F87" s="57"/>
      <c r="G87" s="54" t="s">
        <v>100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6"/>
      <c r="Z87" s="53" t="s">
        <v>65</v>
      </c>
      <c r="AA87" s="53"/>
      <c r="AB87" s="53"/>
      <c r="AC87" s="53"/>
      <c r="AD87" s="53"/>
      <c r="AE87" s="69" t="s">
        <v>98</v>
      </c>
      <c r="AF87" s="70"/>
      <c r="AG87" s="70"/>
      <c r="AH87" s="70"/>
      <c r="AI87" s="70"/>
      <c r="AJ87" s="70"/>
      <c r="AK87" s="70"/>
      <c r="AL87" s="70"/>
      <c r="AM87" s="70"/>
      <c r="AN87" s="71"/>
      <c r="AO87" s="109">
        <f>28-1-4</f>
        <v>23</v>
      </c>
      <c r="AP87" s="109"/>
      <c r="AQ87" s="109"/>
      <c r="AR87" s="109"/>
      <c r="AS87" s="109"/>
      <c r="AT87" s="109"/>
      <c r="AU87" s="109"/>
      <c r="AV87" s="109"/>
      <c r="AW87" s="68"/>
      <c r="AX87" s="68"/>
      <c r="AY87" s="68"/>
      <c r="AZ87" s="68"/>
      <c r="BA87" s="68"/>
      <c r="BB87" s="68"/>
      <c r="BC87" s="68"/>
      <c r="BD87" s="68"/>
      <c r="BE87" s="68">
        <f>AO87+AW87</f>
        <v>23</v>
      </c>
      <c r="BF87" s="68"/>
      <c r="BG87" s="68"/>
      <c r="BH87" s="68"/>
      <c r="BI87" s="68"/>
      <c r="BJ87" s="68"/>
      <c r="BK87" s="68"/>
      <c r="BL87" s="68"/>
    </row>
    <row r="88" spans="1:64" ht="18" customHeight="1" x14ac:dyDescent="0.2">
      <c r="A88" s="92">
        <v>0</v>
      </c>
      <c r="B88" s="92"/>
      <c r="C88" s="92"/>
      <c r="D88" s="92"/>
      <c r="E88" s="92"/>
      <c r="F88" s="92"/>
      <c r="G88" s="93" t="s">
        <v>73</v>
      </c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5"/>
      <c r="Z88" s="96"/>
      <c r="AA88" s="96"/>
      <c r="AB88" s="96"/>
      <c r="AC88" s="96"/>
      <c r="AD88" s="96"/>
      <c r="AE88" s="97"/>
      <c r="AF88" s="98"/>
      <c r="AG88" s="98"/>
      <c r="AH88" s="98"/>
      <c r="AI88" s="98"/>
      <c r="AJ88" s="98"/>
      <c r="AK88" s="98"/>
      <c r="AL88" s="98"/>
      <c r="AM88" s="98"/>
      <c r="AN88" s="9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</row>
    <row r="89" spans="1:64" ht="51" customHeight="1" x14ac:dyDescent="0.2">
      <c r="A89" s="57">
        <v>0</v>
      </c>
      <c r="B89" s="57"/>
      <c r="C89" s="57"/>
      <c r="D89" s="57"/>
      <c r="E89" s="57"/>
      <c r="F89" s="57"/>
      <c r="G89" s="54" t="s">
        <v>101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6"/>
      <c r="Z89" s="53" t="s">
        <v>64</v>
      </c>
      <c r="AA89" s="53"/>
      <c r="AB89" s="53"/>
      <c r="AC89" s="53"/>
      <c r="AD89" s="53"/>
      <c r="AE89" s="69" t="s">
        <v>103</v>
      </c>
      <c r="AF89" s="70"/>
      <c r="AG89" s="70"/>
      <c r="AH89" s="70"/>
      <c r="AI89" s="70"/>
      <c r="AJ89" s="70"/>
      <c r="AK89" s="70"/>
      <c r="AL89" s="70"/>
      <c r="AM89" s="70"/>
      <c r="AN89" s="71"/>
      <c r="AO89" s="58">
        <f>AO84/AO87</f>
        <v>48926.086956521736</v>
      </c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>
        <f>AO89+AW89</f>
        <v>48926.086956521736</v>
      </c>
      <c r="BF89" s="58"/>
      <c r="BG89" s="58"/>
      <c r="BH89" s="58"/>
      <c r="BI89" s="58"/>
      <c r="BJ89" s="58"/>
      <c r="BK89" s="58"/>
      <c r="BL89" s="58"/>
    </row>
    <row r="90" spans="1:64" ht="15.75" x14ac:dyDescent="0.2">
      <c r="A90" s="92">
        <v>0</v>
      </c>
      <c r="B90" s="92"/>
      <c r="C90" s="92"/>
      <c r="D90" s="92"/>
      <c r="E90" s="92"/>
      <c r="F90" s="92"/>
      <c r="G90" s="93" t="s">
        <v>77</v>
      </c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5"/>
      <c r="Z90" s="96"/>
      <c r="AA90" s="96"/>
      <c r="AB90" s="96"/>
      <c r="AC90" s="96"/>
      <c r="AD90" s="96"/>
      <c r="AE90" s="97"/>
      <c r="AF90" s="98"/>
      <c r="AG90" s="98"/>
      <c r="AH90" s="98"/>
      <c r="AI90" s="98"/>
      <c r="AJ90" s="98"/>
      <c r="AK90" s="98"/>
      <c r="AL90" s="98"/>
      <c r="AM90" s="98"/>
      <c r="AN90" s="9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</row>
    <row r="91" spans="1:64" ht="116.25" customHeight="1" x14ac:dyDescent="0.2">
      <c r="A91" s="57">
        <v>0</v>
      </c>
      <c r="B91" s="57"/>
      <c r="C91" s="57"/>
      <c r="D91" s="57"/>
      <c r="E91" s="57"/>
      <c r="F91" s="57"/>
      <c r="G91" s="54" t="s">
        <v>102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6"/>
      <c r="Z91" s="53" t="s">
        <v>79</v>
      </c>
      <c r="AA91" s="53"/>
      <c r="AB91" s="53"/>
      <c r="AC91" s="53"/>
      <c r="AD91" s="53"/>
      <c r="AE91" s="69" t="s">
        <v>103</v>
      </c>
      <c r="AF91" s="70"/>
      <c r="AG91" s="70"/>
      <c r="AH91" s="70"/>
      <c r="AI91" s="70"/>
      <c r="AJ91" s="70"/>
      <c r="AK91" s="70"/>
      <c r="AL91" s="70"/>
      <c r="AM91" s="70"/>
      <c r="AN91" s="71"/>
      <c r="AO91" s="58">
        <f>AO87/AO85*100</f>
        <v>79.310344827586206</v>
      </c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>
        <f>AO91+AW91</f>
        <v>79.310344827586206</v>
      </c>
      <c r="BF91" s="58"/>
      <c r="BG91" s="58"/>
      <c r="BH91" s="58"/>
      <c r="BI91" s="58"/>
      <c r="BJ91" s="58"/>
      <c r="BK91" s="58"/>
      <c r="BL91" s="58"/>
    </row>
    <row r="93" spans="1:64" ht="34.5" customHeight="1" x14ac:dyDescent="0.2">
      <c r="A93" s="105" t="s">
        <v>23</v>
      </c>
      <c r="B93" s="105"/>
      <c r="C93" s="105"/>
      <c r="D93" s="105"/>
      <c r="E93" s="105"/>
      <c r="F93" s="105"/>
      <c r="G93" s="86" t="s">
        <v>39</v>
      </c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8"/>
      <c r="Z93" s="105" t="s">
        <v>2</v>
      </c>
      <c r="AA93" s="105"/>
      <c r="AB93" s="105"/>
      <c r="AC93" s="105"/>
      <c r="AD93" s="105"/>
      <c r="AE93" s="105" t="s">
        <v>1</v>
      </c>
      <c r="AF93" s="105"/>
      <c r="AG93" s="105"/>
      <c r="AH93" s="105"/>
      <c r="AI93" s="105"/>
      <c r="AJ93" s="105"/>
      <c r="AK93" s="105"/>
      <c r="AL93" s="105"/>
      <c r="AM93" s="105"/>
      <c r="AN93" s="105"/>
      <c r="AO93" s="86" t="s">
        <v>24</v>
      </c>
      <c r="AP93" s="87"/>
      <c r="AQ93" s="87"/>
      <c r="AR93" s="87"/>
      <c r="AS93" s="87"/>
      <c r="AT93" s="87"/>
      <c r="AU93" s="87"/>
      <c r="AV93" s="88"/>
      <c r="AW93" s="86" t="s">
        <v>25</v>
      </c>
      <c r="AX93" s="87"/>
      <c r="AY93" s="87"/>
      <c r="AZ93" s="87"/>
      <c r="BA93" s="87"/>
      <c r="BB93" s="87"/>
      <c r="BC93" s="87"/>
      <c r="BD93" s="88"/>
      <c r="BE93" s="86" t="s">
        <v>22</v>
      </c>
      <c r="BF93" s="87"/>
      <c r="BG93" s="87"/>
      <c r="BH93" s="87"/>
      <c r="BI93" s="87"/>
      <c r="BJ93" s="87"/>
      <c r="BK93" s="87"/>
      <c r="BL93" s="88"/>
    </row>
    <row r="94" spans="1:64" ht="15.75" x14ac:dyDescent="0.2">
      <c r="A94" s="105">
        <v>1</v>
      </c>
      <c r="B94" s="105"/>
      <c r="C94" s="105"/>
      <c r="D94" s="105"/>
      <c r="E94" s="105"/>
      <c r="F94" s="105"/>
      <c r="G94" s="86">
        <v>2</v>
      </c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8"/>
      <c r="Z94" s="105">
        <v>3</v>
      </c>
      <c r="AA94" s="105"/>
      <c r="AB94" s="105"/>
      <c r="AC94" s="105"/>
      <c r="AD94" s="105"/>
      <c r="AE94" s="105">
        <v>4</v>
      </c>
      <c r="AF94" s="105"/>
      <c r="AG94" s="105"/>
      <c r="AH94" s="105"/>
      <c r="AI94" s="105"/>
      <c r="AJ94" s="105"/>
      <c r="AK94" s="105"/>
      <c r="AL94" s="105"/>
      <c r="AM94" s="105"/>
      <c r="AN94" s="105"/>
      <c r="AO94" s="105">
        <v>5</v>
      </c>
      <c r="AP94" s="105"/>
      <c r="AQ94" s="105"/>
      <c r="AR94" s="105"/>
      <c r="AS94" s="105"/>
      <c r="AT94" s="105"/>
      <c r="AU94" s="105"/>
      <c r="AV94" s="105"/>
      <c r="AW94" s="105">
        <v>6</v>
      </c>
      <c r="AX94" s="105"/>
      <c r="AY94" s="105"/>
      <c r="AZ94" s="105"/>
      <c r="BA94" s="105"/>
      <c r="BB94" s="105"/>
      <c r="BC94" s="105"/>
      <c r="BD94" s="105"/>
      <c r="BE94" s="105">
        <v>7</v>
      </c>
      <c r="BF94" s="105"/>
      <c r="BG94" s="105"/>
      <c r="BH94" s="105"/>
      <c r="BI94" s="105"/>
      <c r="BJ94" s="105"/>
      <c r="BK94" s="105"/>
      <c r="BL94" s="105"/>
    </row>
    <row r="95" spans="1:64" ht="18" customHeight="1" x14ac:dyDescent="0.2">
      <c r="A95" s="86"/>
      <c r="B95" s="87"/>
      <c r="C95" s="87"/>
      <c r="D95" s="87"/>
      <c r="E95" s="87"/>
      <c r="F95" s="88"/>
      <c r="G95" s="89" t="s">
        <v>114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1"/>
      <c r="AE95" s="86"/>
      <c r="AF95" s="87"/>
      <c r="AG95" s="87"/>
      <c r="AH95" s="87"/>
      <c r="AI95" s="87"/>
      <c r="AJ95" s="87"/>
      <c r="AK95" s="87"/>
      <c r="AL95" s="87"/>
      <c r="AM95" s="87"/>
      <c r="AN95" s="88"/>
      <c r="AO95" s="86"/>
      <c r="AP95" s="87"/>
      <c r="AQ95" s="87"/>
      <c r="AR95" s="87"/>
      <c r="AS95" s="87"/>
      <c r="AT95" s="87"/>
      <c r="AU95" s="87"/>
      <c r="AV95" s="88"/>
      <c r="AW95" s="86"/>
      <c r="AX95" s="87"/>
      <c r="AY95" s="87"/>
      <c r="AZ95" s="87"/>
      <c r="BA95" s="87"/>
      <c r="BB95" s="87"/>
      <c r="BC95" s="87"/>
      <c r="BD95" s="88"/>
      <c r="BE95" s="86"/>
      <c r="BF95" s="87"/>
      <c r="BG95" s="87"/>
      <c r="BH95" s="87"/>
      <c r="BI95" s="87"/>
      <c r="BJ95" s="87"/>
      <c r="BK95" s="87"/>
      <c r="BL95" s="88"/>
    </row>
    <row r="96" spans="1:64" ht="18" customHeight="1" x14ac:dyDescent="0.2">
      <c r="A96" s="92">
        <v>0</v>
      </c>
      <c r="B96" s="92"/>
      <c r="C96" s="92"/>
      <c r="D96" s="92"/>
      <c r="E96" s="92"/>
      <c r="F96" s="92"/>
      <c r="G96" s="93" t="s">
        <v>62</v>
      </c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7"/>
      <c r="Z96" s="96"/>
      <c r="AA96" s="96"/>
      <c r="AB96" s="96"/>
      <c r="AC96" s="96"/>
      <c r="AD96" s="96"/>
      <c r="AE96" s="108"/>
      <c r="AF96" s="108"/>
      <c r="AG96" s="108"/>
      <c r="AH96" s="108"/>
      <c r="AI96" s="108"/>
      <c r="AJ96" s="108"/>
      <c r="AK96" s="108"/>
      <c r="AL96" s="108"/>
      <c r="AM96" s="108"/>
      <c r="AN96" s="93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</row>
    <row r="97" spans="1:64" ht="33.75" customHeight="1" x14ac:dyDescent="0.2">
      <c r="A97" s="57">
        <v>0</v>
      </c>
      <c r="B97" s="57"/>
      <c r="C97" s="57"/>
      <c r="D97" s="57"/>
      <c r="E97" s="57"/>
      <c r="F97" s="57"/>
      <c r="G97" s="54" t="s">
        <v>68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6"/>
      <c r="Z97" s="53" t="s">
        <v>64</v>
      </c>
      <c r="AA97" s="53"/>
      <c r="AB97" s="53"/>
      <c r="AC97" s="53"/>
      <c r="AD97" s="53"/>
      <c r="AE97" s="69" t="s">
        <v>97</v>
      </c>
      <c r="AF97" s="70"/>
      <c r="AG97" s="70"/>
      <c r="AH97" s="70"/>
      <c r="AI97" s="70"/>
      <c r="AJ97" s="70"/>
      <c r="AK97" s="70"/>
      <c r="AL97" s="70"/>
      <c r="AM97" s="70"/>
      <c r="AN97" s="71"/>
      <c r="AO97" s="58">
        <f>50000</f>
        <v>50000</v>
      </c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>
        <f>AO97+AW97</f>
        <v>50000</v>
      </c>
      <c r="BF97" s="58"/>
      <c r="BG97" s="58"/>
      <c r="BH97" s="58"/>
      <c r="BI97" s="58"/>
      <c r="BJ97" s="58"/>
      <c r="BK97" s="58"/>
      <c r="BL97" s="58"/>
    </row>
    <row r="98" spans="1:64" ht="18" customHeight="1" x14ac:dyDescent="0.2">
      <c r="A98" s="92">
        <v>0</v>
      </c>
      <c r="B98" s="92"/>
      <c r="C98" s="92"/>
      <c r="D98" s="92"/>
      <c r="E98" s="92"/>
      <c r="F98" s="92"/>
      <c r="G98" s="93" t="s">
        <v>70</v>
      </c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5"/>
      <c r="Z98" s="96"/>
      <c r="AA98" s="96"/>
      <c r="AB98" s="96"/>
      <c r="AC98" s="96"/>
      <c r="AD98" s="96"/>
      <c r="AE98" s="97"/>
      <c r="AF98" s="98"/>
      <c r="AG98" s="98"/>
      <c r="AH98" s="98"/>
      <c r="AI98" s="98"/>
      <c r="AJ98" s="98"/>
      <c r="AK98" s="98"/>
      <c r="AL98" s="98"/>
      <c r="AM98" s="98"/>
      <c r="AN98" s="9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</row>
    <row r="99" spans="1:64" ht="35.25" customHeight="1" x14ac:dyDescent="0.2">
      <c r="A99" s="57">
        <v>0</v>
      </c>
      <c r="B99" s="57"/>
      <c r="C99" s="57"/>
      <c r="D99" s="57"/>
      <c r="E99" s="57"/>
      <c r="F99" s="57"/>
      <c r="G99" s="54" t="s">
        <v>71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6"/>
      <c r="Z99" s="53" t="s">
        <v>72</v>
      </c>
      <c r="AA99" s="53"/>
      <c r="AB99" s="53"/>
      <c r="AC99" s="53"/>
      <c r="AD99" s="53"/>
      <c r="AE99" s="69" t="s">
        <v>103</v>
      </c>
      <c r="AF99" s="70"/>
      <c r="AG99" s="70"/>
      <c r="AH99" s="70"/>
      <c r="AI99" s="70"/>
      <c r="AJ99" s="70"/>
      <c r="AK99" s="70"/>
      <c r="AL99" s="70"/>
      <c r="AM99" s="70"/>
      <c r="AN99" s="71"/>
      <c r="AO99" s="58">
        <f>AO97/AO101/1000</f>
        <v>59.523809523809526</v>
      </c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>
        <f>AO99+AW99</f>
        <v>59.523809523809526</v>
      </c>
      <c r="BF99" s="58"/>
      <c r="BG99" s="58"/>
      <c r="BH99" s="58"/>
      <c r="BI99" s="58"/>
      <c r="BJ99" s="58"/>
      <c r="BK99" s="58"/>
      <c r="BL99" s="58"/>
    </row>
    <row r="100" spans="1:64" ht="18" customHeight="1" x14ac:dyDescent="0.2">
      <c r="A100" s="92">
        <v>0</v>
      </c>
      <c r="B100" s="92"/>
      <c r="C100" s="92"/>
      <c r="D100" s="92"/>
      <c r="E100" s="92"/>
      <c r="F100" s="92"/>
      <c r="G100" s="93" t="s">
        <v>73</v>
      </c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5"/>
      <c r="Z100" s="96"/>
      <c r="AA100" s="96"/>
      <c r="AB100" s="96"/>
      <c r="AC100" s="96"/>
      <c r="AD100" s="96"/>
      <c r="AE100" s="97"/>
      <c r="AF100" s="98"/>
      <c r="AG100" s="98"/>
      <c r="AH100" s="98"/>
      <c r="AI100" s="98"/>
      <c r="AJ100" s="98"/>
      <c r="AK100" s="98"/>
      <c r="AL100" s="98"/>
      <c r="AM100" s="98"/>
      <c r="AN100" s="9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</row>
    <row r="101" spans="1:64" ht="33" customHeight="1" x14ac:dyDescent="0.2">
      <c r="A101" s="57">
        <v>0</v>
      </c>
      <c r="B101" s="57"/>
      <c r="C101" s="57"/>
      <c r="D101" s="57"/>
      <c r="E101" s="57"/>
      <c r="F101" s="57"/>
      <c r="G101" s="54" t="s">
        <v>76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6"/>
      <c r="Z101" s="53" t="s">
        <v>64</v>
      </c>
      <c r="AA101" s="53"/>
      <c r="AB101" s="53"/>
      <c r="AC101" s="53"/>
      <c r="AD101" s="53"/>
      <c r="AE101" s="69" t="s">
        <v>103</v>
      </c>
      <c r="AF101" s="70"/>
      <c r="AG101" s="70"/>
      <c r="AH101" s="70"/>
      <c r="AI101" s="70"/>
      <c r="AJ101" s="70"/>
      <c r="AK101" s="70"/>
      <c r="AL101" s="70"/>
      <c r="AM101" s="70"/>
      <c r="AN101" s="71"/>
      <c r="AO101" s="58">
        <v>0.84</v>
      </c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>
        <f>AO101+AW101</f>
        <v>0.84</v>
      </c>
      <c r="BF101" s="58"/>
      <c r="BG101" s="58"/>
      <c r="BH101" s="58"/>
      <c r="BI101" s="58"/>
      <c r="BJ101" s="58"/>
      <c r="BK101" s="58"/>
      <c r="BL101" s="58"/>
    </row>
    <row r="103" spans="1:64" ht="33.75" customHeight="1" x14ac:dyDescent="0.2">
      <c r="A103" s="105" t="s">
        <v>23</v>
      </c>
      <c r="B103" s="105"/>
      <c r="C103" s="105"/>
      <c r="D103" s="105"/>
      <c r="E103" s="105"/>
      <c r="F103" s="105"/>
      <c r="G103" s="86" t="s">
        <v>39</v>
      </c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8"/>
      <c r="Z103" s="105" t="s">
        <v>2</v>
      </c>
      <c r="AA103" s="105"/>
      <c r="AB103" s="105"/>
      <c r="AC103" s="105"/>
      <c r="AD103" s="105"/>
      <c r="AE103" s="105" t="s">
        <v>1</v>
      </c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86" t="s">
        <v>24</v>
      </c>
      <c r="AP103" s="87"/>
      <c r="AQ103" s="87"/>
      <c r="AR103" s="87"/>
      <c r="AS103" s="87"/>
      <c r="AT103" s="87"/>
      <c r="AU103" s="87"/>
      <c r="AV103" s="88"/>
      <c r="AW103" s="86" t="s">
        <v>25</v>
      </c>
      <c r="AX103" s="87"/>
      <c r="AY103" s="87"/>
      <c r="AZ103" s="87"/>
      <c r="BA103" s="87"/>
      <c r="BB103" s="87"/>
      <c r="BC103" s="87"/>
      <c r="BD103" s="88"/>
      <c r="BE103" s="86" t="s">
        <v>22</v>
      </c>
      <c r="BF103" s="87"/>
      <c r="BG103" s="87"/>
      <c r="BH103" s="87"/>
      <c r="BI103" s="87"/>
      <c r="BJ103" s="87"/>
      <c r="BK103" s="87"/>
      <c r="BL103" s="88"/>
    </row>
    <row r="104" spans="1:64" ht="15.75" x14ac:dyDescent="0.2">
      <c r="A104" s="105">
        <v>1</v>
      </c>
      <c r="B104" s="105"/>
      <c r="C104" s="105"/>
      <c r="D104" s="105"/>
      <c r="E104" s="105"/>
      <c r="F104" s="105"/>
      <c r="G104" s="86">
        <v>2</v>
      </c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8"/>
      <c r="Z104" s="105">
        <v>3</v>
      </c>
      <c r="AA104" s="105"/>
      <c r="AB104" s="105"/>
      <c r="AC104" s="105"/>
      <c r="AD104" s="105"/>
      <c r="AE104" s="105">
        <v>4</v>
      </c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>
        <v>5</v>
      </c>
      <c r="AP104" s="105"/>
      <c r="AQ104" s="105"/>
      <c r="AR104" s="105"/>
      <c r="AS104" s="105"/>
      <c r="AT104" s="105"/>
      <c r="AU104" s="105"/>
      <c r="AV104" s="105"/>
      <c r="AW104" s="105">
        <v>6</v>
      </c>
      <c r="AX104" s="105"/>
      <c r="AY104" s="105"/>
      <c r="AZ104" s="105"/>
      <c r="BA104" s="105"/>
      <c r="BB104" s="105"/>
      <c r="BC104" s="105"/>
      <c r="BD104" s="105"/>
      <c r="BE104" s="105">
        <v>7</v>
      </c>
      <c r="BF104" s="105"/>
      <c r="BG104" s="105"/>
      <c r="BH104" s="105"/>
      <c r="BI104" s="105"/>
      <c r="BJ104" s="105"/>
      <c r="BK104" s="105"/>
      <c r="BL104" s="105"/>
    </row>
    <row r="105" spans="1:64" ht="21" customHeight="1" x14ac:dyDescent="0.2">
      <c r="A105" s="86"/>
      <c r="B105" s="87"/>
      <c r="C105" s="87"/>
      <c r="D105" s="87"/>
      <c r="E105" s="87"/>
      <c r="F105" s="88"/>
      <c r="G105" s="89" t="s">
        <v>115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1"/>
      <c r="AE105" s="86"/>
      <c r="AF105" s="87"/>
      <c r="AG105" s="87"/>
      <c r="AH105" s="87"/>
      <c r="AI105" s="87"/>
      <c r="AJ105" s="87"/>
      <c r="AK105" s="87"/>
      <c r="AL105" s="87"/>
      <c r="AM105" s="87"/>
      <c r="AN105" s="88"/>
      <c r="AO105" s="86"/>
      <c r="AP105" s="87"/>
      <c r="AQ105" s="87"/>
      <c r="AR105" s="87"/>
      <c r="AS105" s="87"/>
      <c r="AT105" s="87"/>
      <c r="AU105" s="87"/>
      <c r="AV105" s="88"/>
      <c r="AW105" s="86"/>
      <c r="AX105" s="87"/>
      <c r="AY105" s="87"/>
      <c r="AZ105" s="87"/>
      <c r="BA105" s="87"/>
      <c r="BB105" s="87"/>
      <c r="BC105" s="87"/>
      <c r="BD105" s="88"/>
      <c r="BE105" s="86"/>
      <c r="BF105" s="87"/>
      <c r="BG105" s="87"/>
      <c r="BH105" s="87"/>
      <c r="BI105" s="87"/>
      <c r="BJ105" s="87"/>
      <c r="BK105" s="87"/>
      <c r="BL105" s="88"/>
    </row>
    <row r="106" spans="1:64" ht="15.75" x14ac:dyDescent="0.2">
      <c r="A106" s="92">
        <v>0</v>
      </c>
      <c r="B106" s="92"/>
      <c r="C106" s="92"/>
      <c r="D106" s="92"/>
      <c r="E106" s="92"/>
      <c r="F106" s="92"/>
      <c r="G106" s="93" t="s">
        <v>62</v>
      </c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7"/>
      <c r="Z106" s="96"/>
      <c r="AA106" s="96"/>
      <c r="AB106" s="96"/>
      <c r="AC106" s="96"/>
      <c r="AD106" s="96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93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</row>
    <row r="107" spans="1:64" ht="36.75" customHeight="1" x14ac:dyDescent="0.2">
      <c r="A107" s="83"/>
      <c r="B107" s="84"/>
      <c r="C107" s="84"/>
      <c r="D107" s="84"/>
      <c r="E107" s="84"/>
      <c r="F107" s="85"/>
      <c r="G107" s="54" t="s">
        <v>69</v>
      </c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4"/>
      <c r="Z107" s="69" t="s">
        <v>64</v>
      </c>
      <c r="AA107" s="81"/>
      <c r="AB107" s="81"/>
      <c r="AC107" s="81"/>
      <c r="AD107" s="82"/>
      <c r="AE107" s="69" t="s">
        <v>97</v>
      </c>
      <c r="AF107" s="70"/>
      <c r="AG107" s="70"/>
      <c r="AH107" s="70"/>
      <c r="AI107" s="70"/>
      <c r="AJ107" s="70"/>
      <c r="AK107" s="70"/>
      <c r="AL107" s="70"/>
      <c r="AM107" s="70"/>
      <c r="AN107" s="71"/>
      <c r="AO107" s="72"/>
      <c r="AP107" s="73"/>
      <c r="AQ107" s="73"/>
      <c r="AR107" s="73"/>
      <c r="AS107" s="73"/>
      <c r="AT107" s="73"/>
      <c r="AU107" s="73"/>
      <c r="AV107" s="74"/>
      <c r="AW107" s="72">
        <f>6286740+691700+3366800-1351800</f>
        <v>8993440</v>
      </c>
      <c r="AX107" s="73"/>
      <c r="AY107" s="73"/>
      <c r="AZ107" s="73"/>
      <c r="BA107" s="73"/>
      <c r="BB107" s="73"/>
      <c r="BC107" s="73"/>
      <c r="BD107" s="74"/>
      <c r="BE107" s="72">
        <f>AO107+AW107</f>
        <v>8993440</v>
      </c>
      <c r="BF107" s="73"/>
      <c r="BG107" s="73"/>
      <c r="BH107" s="73"/>
      <c r="BI107" s="73"/>
      <c r="BJ107" s="73"/>
      <c r="BK107" s="73"/>
      <c r="BL107" s="74"/>
    </row>
    <row r="108" spans="1:64" ht="48.75" customHeight="1" x14ac:dyDescent="0.2">
      <c r="A108" s="78">
        <v>0</v>
      </c>
      <c r="B108" s="79"/>
      <c r="C108" s="79"/>
      <c r="D108" s="79"/>
      <c r="E108" s="79"/>
      <c r="F108" s="80"/>
      <c r="G108" s="54" t="s">
        <v>66</v>
      </c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4"/>
      <c r="Z108" s="69" t="s">
        <v>65</v>
      </c>
      <c r="AA108" s="81"/>
      <c r="AB108" s="81"/>
      <c r="AC108" s="81"/>
      <c r="AD108" s="82"/>
      <c r="AE108" s="75" t="s">
        <v>119</v>
      </c>
      <c r="AF108" s="76"/>
      <c r="AG108" s="76"/>
      <c r="AH108" s="76"/>
      <c r="AI108" s="76"/>
      <c r="AJ108" s="76"/>
      <c r="AK108" s="76"/>
      <c r="AL108" s="76"/>
      <c r="AM108" s="76"/>
      <c r="AN108" s="77"/>
      <c r="AO108" s="72"/>
      <c r="AP108" s="73"/>
      <c r="AQ108" s="73"/>
      <c r="AR108" s="73"/>
      <c r="AS108" s="73"/>
      <c r="AT108" s="73"/>
      <c r="AU108" s="73"/>
      <c r="AV108" s="74"/>
      <c r="AW108" s="102">
        <v>10</v>
      </c>
      <c r="AX108" s="103"/>
      <c r="AY108" s="103"/>
      <c r="AZ108" s="103"/>
      <c r="BA108" s="103"/>
      <c r="BB108" s="103"/>
      <c r="BC108" s="103"/>
      <c r="BD108" s="104"/>
      <c r="BE108" s="65">
        <f>AO108+AW108</f>
        <v>10</v>
      </c>
      <c r="BF108" s="66"/>
      <c r="BG108" s="66"/>
      <c r="BH108" s="66"/>
      <c r="BI108" s="66"/>
      <c r="BJ108" s="66"/>
      <c r="BK108" s="66"/>
      <c r="BL108" s="67"/>
    </row>
    <row r="109" spans="1:64" ht="47.25" customHeight="1" x14ac:dyDescent="0.2">
      <c r="A109" s="78"/>
      <c r="B109" s="79"/>
      <c r="C109" s="79"/>
      <c r="D109" s="79"/>
      <c r="E109" s="79"/>
      <c r="F109" s="80"/>
      <c r="G109" s="54" t="s">
        <v>123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6"/>
      <c r="Z109" s="69" t="s">
        <v>65</v>
      </c>
      <c r="AA109" s="81"/>
      <c r="AB109" s="81"/>
      <c r="AC109" s="81"/>
      <c r="AD109" s="82"/>
      <c r="AE109" s="75" t="s">
        <v>119</v>
      </c>
      <c r="AF109" s="100"/>
      <c r="AG109" s="100"/>
      <c r="AH109" s="100"/>
      <c r="AI109" s="100"/>
      <c r="AJ109" s="100"/>
      <c r="AK109" s="100"/>
      <c r="AL109" s="100"/>
      <c r="AM109" s="100"/>
      <c r="AN109" s="101"/>
      <c r="AO109" s="72"/>
      <c r="AP109" s="73"/>
      <c r="AQ109" s="73"/>
      <c r="AR109" s="73"/>
      <c r="AS109" s="73"/>
      <c r="AT109" s="73"/>
      <c r="AU109" s="73"/>
      <c r="AV109" s="74"/>
      <c r="AW109" s="102">
        <v>1</v>
      </c>
      <c r="AX109" s="103"/>
      <c r="AY109" s="103"/>
      <c r="AZ109" s="103"/>
      <c r="BA109" s="103"/>
      <c r="BB109" s="103"/>
      <c r="BC109" s="103"/>
      <c r="BD109" s="104"/>
      <c r="BE109" s="65">
        <f>AO109+AW109</f>
        <v>1</v>
      </c>
      <c r="BF109" s="66"/>
      <c r="BG109" s="66"/>
      <c r="BH109" s="66"/>
      <c r="BI109" s="66"/>
      <c r="BJ109" s="66"/>
      <c r="BK109" s="66"/>
      <c r="BL109" s="67"/>
    </row>
    <row r="110" spans="1:64" ht="51.75" customHeight="1" x14ac:dyDescent="0.2">
      <c r="A110" s="78">
        <v>0</v>
      </c>
      <c r="B110" s="79"/>
      <c r="C110" s="79"/>
      <c r="D110" s="79"/>
      <c r="E110" s="79"/>
      <c r="F110" s="80"/>
      <c r="G110" s="54" t="s">
        <v>67</v>
      </c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4"/>
      <c r="Z110" s="69" t="s">
        <v>65</v>
      </c>
      <c r="AA110" s="81"/>
      <c r="AB110" s="81"/>
      <c r="AC110" s="81"/>
      <c r="AD110" s="82"/>
      <c r="AE110" s="75" t="s">
        <v>119</v>
      </c>
      <c r="AF110" s="100"/>
      <c r="AG110" s="100"/>
      <c r="AH110" s="100"/>
      <c r="AI110" s="100"/>
      <c r="AJ110" s="100"/>
      <c r="AK110" s="100"/>
      <c r="AL110" s="100"/>
      <c r="AM110" s="100"/>
      <c r="AN110" s="101"/>
      <c r="AO110" s="72"/>
      <c r="AP110" s="73"/>
      <c r="AQ110" s="73"/>
      <c r="AR110" s="73"/>
      <c r="AS110" s="73"/>
      <c r="AT110" s="73"/>
      <c r="AU110" s="73"/>
      <c r="AV110" s="74"/>
      <c r="AW110" s="102">
        <v>7</v>
      </c>
      <c r="AX110" s="103"/>
      <c r="AY110" s="103"/>
      <c r="AZ110" s="103"/>
      <c r="BA110" s="103"/>
      <c r="BB110" s="103"/>
      <c r="BC110" s="103"/>
      <c r="BD110" s="104"/>
      <c r="BE110" s="65">
        <f>AO110+AW110</f>
        <v>7</v>
      </c>
      <c r="BF110" s="66"/>
      <c r="BG110" s="66"/>
      <c r="BH110" s="66"/>
      <c r="BI110" s="66"/>
      <c r="BJ110" s="66"/>
      <c r="BK110" s="66"/>
      <c r="BL110" s="67"/>
    </row>
    <row r="111" spans="1:64" ht="15.75" x14ac:dyDescent="0.2">
      <c r="A111" s="92">
        <v>0</v>
      </c>
      <c r="B111" s="92"/>
      <c r="C111" s="92"/>
      <c r="D111" s="92"/>
      <c r="E111" s="92"/>
      <c r="F111" s="92"/>
      <c r="G111" s="93" t="s">
        <v>70</v>
      </c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5"/>
      <c r="Z111" s="96"/>
      <c r="AA111" s="96"/>
      <c r="AB111" s="96"/>
      <c r="AC111" s="96"/>
      <c r="AD111" s="96"/>
      <c r="AE111" s="69"/>
      <c r="AF111" s="70"/>
      <c r="AG111" s="70"/>
      <c r="AH111" s="70"/>
      <c r="AI111" s="70"/>
      <c r="AJ111" s="70"/>
      <c r="AK111" s="70"/>
      <c r="AL111" s="70"/>
      <c r="AM111" s="70"/>
      <c r="AN111" s="71"/>
      <c r="AO111" s="59"/>
      <c r="AP111" s="59"/>
      <c r="AQ111" s="59"/>
      <c r="AR111" s="59"/>
      <c r="AS111" s="59"/>
      <c r="AT111" s="59"/>
      <c r="AU111" s="59"/>
      <c r="AV111" s="59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</row>
    <row r="112" spans="1:64" ht="39.75" customHeight="1" x14ac:dyDescent="0.2">
      <c r="A112" s="57">
        <v>0</v>
      </c>
      <c r="B112" s="57"/>
      <c r="C112" s="57"/>
      <c r="D112" s="57"/>
      <c r="E112" s="57"/>
      <c r="F112" s="57"/>
      <c r="G112" s="54" t="s">
        <v>104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6"/>
      <c r="Z112" s="53" t="s">
        <v>65</v>
      </c>
      <c r="AA112" s="53"/>
      <c r="AB112" s="53"/>
      <c r="AC112" s="53"/>
      <c r="AD112" s="53"/>
      <c r="AE112" s="69" t="s">
        <v>98</v>
      </c>
      <c r="AF112" s="70"/>
      <c r="AG112" s="70"/>
      <c r="AH112" s="70"/>
      <c r="AI112" s="70"/>
      <c r="AJ112" s="70"/>
      <c r="AK112" s="70"/>
      <c r="AL112" s="70"/>
      <c r="AM112" s="70"/>
      <c r="AN112" s="71"/>
      <c r="AO112" s="58"/>
      <c r="AP112" s="58"/>
      <c r="AQ112" s="58"/>
      <c r="AR112" s="58"/>
      <c r="AS112" s="58"/>
      <c r="AT112" s="58"/>
      <c r="AU112" s="58"/>
      <c r="AV112" s="58"/>
      <c r="AW112" s="65">
        <v>10</v>
      </c>
      <c r="AX112" s="66"/>
      <c r="AY112" s="66"/>
      <c r="AZ112" s="66"/>
      <c r="BA112" s="66"/>
      <c r="BB112" s="66"/>
      <c r="BC112" s="66"/>
      <c r="BD112" s="67"/>
      <c r="BE112" s="68">
        <f>AO112+AW112</f>
        <v>10</v>
      </c>
      <c r="BF112" s="68"/>
      <c r="BG112" s="68"/>
      <c r="BH112" s="68"/>
      <c r="BI112" s="68"/>
      <c r="BJ112" s="68"/>
      <c r="BK112" s="68"/>
      <c r="BL112" s="68"/>
    </row>
    <row r="113" spans="1:75" ht="34.5" customHeight="1" x14ac:dyDescent="0.2">
      <c r="A113" s="57"/>
      <c r="B113" s="57"/>
      <c r="C113" s="57"/>
      <c r="D113" s="57"/>
      <c r="E113" s="57"/>
      <c r="F113" s="57"/>
      <c r="G113" s="54" t="s">
        <v>121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6"/>
      <c r="Z113" s="53" t="s">
        <v>65</v>
      </c>
      <c r="AA113" s="53"/>
      <c r="AB113" s="53"/>
      <c r="AC113" s="53"/>
      <c r="AD113" s="53"/>
      <c r="AE113" s="69" t="s">
        <v>120</v>
      </c>
      <c r="AF113" s="70"/>
      <c r="AG113" s="70"/>
      <c r="AH113" s="70"/>
      <c r="AI113" s="70"/>
      <c r="AJ113" s="70"/>
      <c r="AK113" s="70"/>
      <c r="AL113" s="70"/>
      <c r="AM113" s="70"/>
      <c r="AN113" s="71"/>
      <c r="AO113" s="58"/>
      <c r="AP113" s="58"/>
      <c r="AQ113" s="58"/>
      <c r="AR113" s="58"/>
      <c r="AS113" s="58"/>
      <c r="AT113" s="58"/>
      <c r="AU113" s="58"/>
      <c r="AV113" s="58"/>
      <c r="AW113" s="65">
        <v>1</v>
      </c>
      <c r="AX113" s="66"/>
      <c r="AY113" s="66"/>
      <c r="AZ113" s="66"/>
      <c r="BA113" s="66"/>
      <c r="BB113" s="66"/>
      <c r="BC113" s="66"/>
      <c r="BD113" s="67"/>
      <c r="BE113" s="68">
        <f>AO113+AW113</f>
        <v>1</v>
      </c>
      <c r="BF113" s="68"/>
      <c r="BG113" s="68"/>
      <c r="BH113" s="68"/>
      <c r="BI113" s="68"/>
      <c r="BJ113" s="68"/>
      <c r="BK113" s="68"/>
      <c r="BL113" s="68"/>
    </row>
    <row r="114" spans="1:75" ht="54" customHeight="1" x14ac:dyDescent="0.2">
      <c r="A114" s="57">
        <v>0</v>
      </c>
      <c r="B114" s="57"/>
      <c r="C114" s="57"/>
      <c r="D114" s="57"/>
      <c r="E114" s="57"/>
      <c r="F114" s="57"/>
      <c r="G114" s="54" t="s">
        <v>105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6"/>
      <c r="Z114" s="53" t="s">
        <v>65</v>
      </c>
      <c r="AA114" s="53"/>
      <c r="AB114" s="53"/>
      <c r="AC114" s="53"/>
      <c r="AD114" s="53"/>
      <c r="AE114" s="69" t="s">
        <v>98</v>
      </c>
      <c r="AF114" s="70"/>
      <c r="AG114" s="70"/>
      <c r="AH114" s="70"/>
      <c r="AI114" s="70"/>
      <c r="AJ114" s="70"/>
      <c r="AK114" s="70"/>
      <c r="AL114" s="70"/>
      <c r="AM114" s="70"/>
      <c r="AN114" s="71"/>
      <c r="AO114" s="58"/>
      <c r="AP114" s="58"/>
      <c r="AQ114" s="58"/>
      <c r="AR114" s="58"/>
      <c r="AS114" s="58"/>
      <c r="AT114" s="58"/>
      <c r="AU114" s="58"/>
      <c r="AV114" s="58"/>
      <c r="AW114" s="65">
        <f>7-2</f>
        <v>5</v>
      </c>
      <c r="AX114" s="66"/>
      <c r="AY114" s="66"/>
      <c r="AZ114" s="66"/>
      <c r="BA114" s="66"/>
      <c r="BB114" s="66"/>
      <c r="BC114" s="66"/>
      <c r="BD114" s="67"/>
      <c r="BE114" s="68">
        <f>AO114+AW114</f>
        <v>5</v>
      </c>
      <c r="BF114" s="68"/>
      <c r="BG114" s="68"/>
      <c r="BH114" s="68"/>
      <c r="BI114" s="68"/>
      <c r="BJ114" s="68"/>
      <c r="BK114" s="68"/>
      <c r="BL114" s="68"/>
    </row>
    <row r="115" spans="1:75" ht="15.75" x14ac:dyDescent="0.2">
      <c r="A115" s="92">
        <v>0</v>
      </c>
      <c r="B115" s="92"/>
      <c r="C115" s="92"/>
      <c r="D115" s="92"/>
      <c r="E115" s="92"/>
      <c r="F115" s="92"/>
      <c r="G115" s="93" t="s">
        <v>73</v>
      </c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5"/>
      <c r="Z115" s="96"/>
      <c r="AA115" s="96"/>
      <c r="AB115" s="96"/>
      <c r="AC115" s="96"/>
      <c r="AD115" s="96"/>
      <c r="AE115" s="97"/>
      <c r="AF115" s="98"/>
      <c r="AG115" s="98"/>
      <c r="AH115" s="98"/>
      <c r="AI115" s="98"/>
      <c r="AJ115" s="98"/>
      <c r="AK115" s="98"/>
      <c r="AL115" s="98"/>
      <c r="AM115" s="98"/>
      <c r="AN115" s="9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</row>
    <row r="116" spans="1:75" ht="38.25" customHeight="1" x14ac:dyDescent="0.2">
      <c r="A116" s="57">
        <v>0</v>
      </c>
      <c r="B116" s="57"/>
      <c r="C116" s="57"/>
      <c r="D116" s="57"/>
      <c r="E116" s="57"/>
      <c r="F116" s="57"/>
      <c r="G116" s="54" t="s">
        <v>75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6"/>
      <c r="Z116" s="53" t="s">
        <v>64</v>
      </c>
      <c r="AA116" s="53"/>
      <c r="AB116" s="53"/>
      <c r="AC116" s="53"/>
      <c r="AD116" s="53"/>
      <c r="AE116" s="69" t="s">
        <v>103</v>
      </c>
      <c r="AF116" s="70"/>
      <c r="AG116" s="70"/>
      <c r="AH116" s="70"/>
      <c r="AI116" s="70"/>
      <c r="AJ116" s="70"/>
      <c r="AK116" s="70"/>
      <c r="AL116" s="70"/>
      <c r="AM116" s="70"/>
      <c r="AN116" s="71"/>
      <c r="AO116" s="58"/>
      <c r="AP116" s="58"/>
      <c r="AQ116" s="58"/>
      <c r="AR116" s="58"/>
      <c r="AS116" s="58"/>
      <c r="AT116" s="58"/>
      <c r="AU116" s="58"/>
      <c r="AV116" s="58"/>
      <c r="AW116" s="58">
        <f>6286740/AW112</f>
        <v>628674</v>
      </c>
      <c r="AX116" s="58"/>
      <c r="AY116" s="58"/>
      <c r="AZ116" s="58"/>
      <c r="BA116" s="58"/>
      <c r="BB116" s="58"/>
      <c r="BC116" s="58"/>
      <c r="BD116" s="58"/>
      <c r="BE116" s="58">
        <f>AO116+AW116</f>
        <v>628674</v>
      </c>
      <c r="BF116" s="58"/>
      <c r="BG116" s="58"/>
      <c r="BH116" s="58"/>
      <c r="BI116" s="58"/>
      <c r="BJ116" s="58"/>
      <c r="BK116" s="58"/>
      <c r="BL116" s="58"/>
    </row>
    <row r="117" spans="1:75" ht="38.25" customHeight="1" x14ac:dyDescent="0.2">
      <c r="A117" s="57"/>
      <c r="B117" s="57"/>
      <c r="C117" s="57"/>
      <c r="D117" s="57"/>
      <c r="E117" s="57"/>
      <c r="F117" s="57"/>
      <c r="G117" s="54" t="s">
        <v>122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6"/>
      <c r="Z117" s="53" t="s">
        <v>64</v>
      </c>
      <c r="AA117" s="53"/>
      <c r="AB117" s="53"/>
      <c r="AC117" s="53"/>
      <c r="AD117" s="53"/>
      <c r="AE117" s="69" t="s">
        <v>103</v>
      </c>
      <c r="AF117" s="70"/>
      <c r="AG117" s="70"/>
      <c r="AH117" s="70"/>
      <c r="AI117" s="70"/>
      <c r="AJ117" s="70"/>
      <c r="AK117" s="70"/>
      <c r="AL117" s="70"/>
      <c r="AM117" s="70"/>
      <c r="AN117" s="71"/>
      <c r="AO117" s="58"/>
      <c r="AP117" s="58"/>
      <c r="AQ117" s="58"/>
      <c r="AR117" s="58"/>
      <c r="AS117" s="58"/>
      <c r="AT117" s="58"/>
      <c r="AU117" s="58"/>
      <c r="AV117" s="58"/>
      <c r="AW117" s="72">
        <f>691700/AW109</f>
        <v>691700</v>
      </c>
      <c r="AX117" s="73"/>
      <c r="AY117" s="73"/>
      <c r="AZ117" s="73"/>
      <c r="BA117" s="73"/>
      <c r="BB117" s="73"/>
      <c r="BC117" s="73"/>
      <c r="BD117" s="74"/>
      <c r="BE117" s="72">
        <f>691700/BE109</f>
        <v>691700</v>
      </c>
      <c r="BF117" s="73"/>
      <c r="BG117" s="73"/>
      <c r="BH117" s="73"/>
      <c r="BI117" s="73"/>
      <c r="BJ117" s="73"/>
      <c r="BK117" s="73"/>
      <c r="BL117" s="74"/>
    </row>
    <row r="118" spans="1:75" ht="82.5" customHeight="1" x14ac:dyDescent="0.2">
      <c r="A118" s="57">
        <v>0</v>
      </c>
      <c r="B118" s="57"/>
      <c r="C118" s="57"/>
      <c r="D118" s="57"/>
      <c r="E118" s="57"/>
      <c r="F118" s="57"/>
      <c r="G118" s="54" t="s">
        <v>110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6"/>
      <c r="Z118" s="53" t="s">
        <v>64</v>
      </c>
      <c r="AA118" s="53"/>
      <c r="AB118" s="53"/>
      <c r="AC118" s="53"/>
      <c r="AD118" s="53"/>
      <c r="AE118" s="69" t="s">
        <v>103</v>
      </c>
      <c r="AF118" s="70"/>
      <c r="AG118" s="70"/>
      <c r="AH118" s="70"/>
      <c r="AI118" s="70"/>
      <c r="AJ118" s="70"/>
      <c r="AK118" s="70"/>
      <c r="AL118" s="70"/>
      <c r="AM118" s="70"/>
      <c r="AN118" s="71"/>
      <c r="AO118" s="58"/>
      <c r="AP118" s="58"/>
      <c r="AQ118" s="58"/>
      <c r="AR118" s="58"/>
      <c r="AS118" s="58"/>
      <c r="AT118" s="58"/>
      <c r="AU118" s="58"/>
      <c r="AV118" s="58"/>
      <c r="AW118" s="58">
        <f>(3366800-1351800)/AW114</f>
        <v>403000</v>
      </c>
      <c r="AX118" s="58"/>
      <c r="AY118" s="58"/>
      <c r="AZ118" s="58"/>
      <c r="BA118" s="58"/>
      <c r="BB118" s="58"/>
      <c r="BC118" s="58"/>
      <c r="BD118" s="58"/>
      <c r="BE118" s="58">
        <f>AO118+AW118</f>
        <v>403000</v>
      </c>
      <c r="BF118" s="58"/>
      <c r="BG118" s="58"/>
      <c r="BH118" s="58"/>
      <c r="BI118" s="58"/>
      <c r="BJ118" s="58"/>
      <c r="BK118" s="58"/>
      <c r="BL118" s="58"/>
    </row>
    <row r="119" spans="1:75" ht="15.75" x14ac:dyDescent="0.2">
      <c r="A119" s="92">
        <v>0</v>
      </c>
      <c r="B119" s="92"/>
      <c r="C119" s="92"/>
      <c r="D119" s="92"/>
      <c r="E119" s="92"/>
      <c r="F119" s="92"/>
      <c r="G119" s="93" t="s">
        <v>77</v>
      </c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5"/>
      <c r="Z119" s="96"/>
      <c r="AA119" s="96"/>
      <c r="AB119" s="96"/>
      <c r="AC119" s="96"/>
      <c r="AD119" s="96"/>
      <c r="AE119" s="97"/>
      <c r="AF119" s="98"/>
      <c r="AG119" s="98"/>
      <c r="AH119" s="98"/>
      <c r="AI119" s="98"/>
      <c r="AJ119" s="98"/>
      <c r="AK119" s="98"/>
      <c r="AL119" s="98"/>
      <c r="AM119" s="98"/>
      <c r="AN119" s="9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</row>
    <row r="120" spans="1:75" ht="57" customHeight="1" x14ac:dyDescent="0.2">
      <c r="A120" s="57">
        <v>0</v>
      </c>
      <c r="B120" s="57"/>
      <c r="C120" s="57"/>
      <c r="D120" s="57"/>
      <c r="E120" s="57"/>
      <c r="F120" s="57"/>
      <c r="G120" s="54" t="s">
        <v>80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6"/>
      <c r="Z120" s="53" t="s">
        <v>79</v>
      </c>
      <c r="AA120" s="53"/>
      <c r="AB120" s="53"/>
      <c r="AC120" s="53"/>
      <c r="AD120" s="53"/>
      <c r="AE120" s="69" t="s">
        <v>103</v>
      </c>
      <c r="AF120" s="70"/>
      <c r="AG120" s="70"/>
      <c r="AH120" s="70"/>
      <c r="AI120" s="70"/>
      <c r="AJ120" s="70"/>
      <c r="AK120" s="70"/>
      <c r="AL120" s="70"/>
      <c r="AM120" s="70"/>
      <c r="AN120" s="71"/>
      <c r="AO120" s="58"/>
      <c r="AP120" s="58"/>
      <c r="AQ120" s="58"/>
      <c r="AR120" s="58"/>
      <c r="AS120" s="58"/>
      <c r="AT120" s="58"/>
      <c r="AU120" s="58"/>
      <c r="AV120" s="58"/>
      <c r="AW120" s="58">
        <f>(AW112+AW113+AW114)/(AW108+AW109+AW110)*100</f>
        <v>88.888888888888886</v>
      </c>
      <c r="AX120" s="58"/>
      <c r="AY120" s="58"/>
      <c r="AZ120" s="58"/>
      <c r="BA120" s="58"/>
      <c r="BB120" s="58"/>
      <c r="BC120" s="58"/>
      <c r="BD120" s="58"/>
      <c r="BE120" s="58">
        <f>AO120+AW120</f>
        <v>88.888888888888886</v>
      </c>
      <c r="BF120" s="58"/>
      <c r="BG120" s="58"/>
      <c r="BH120" s="58"/>
      <c r="BI120" s="58"/>
      <c r="BJ120" s="58"/>
      <c r="BK120" s="58"/>
      <c r="BL120" s="58"/>
      <c r="BW120" s="1" t="s">
        <v>126</v>
      </c>
    </row>
    <row r="121" spans="1:75" ht="18.75" customHeight="1" x14ac:dyDescent="0.2"/>
    <row r="122" spans="1:75" ht="12.75" customHeight="1" x14ac:dyDescent="0.2"/>
    <row r="126" spans="1:75" ht="31.5" customHeight="1" x14ac:dyDescent="0.25">
      <c r="A126" s="166" t="s">
        <v>106</v>
      </c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49"/>
      <c r="X126" s="49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9"/>
      <c r="AM126" s="49"/>
      <c r="AN126" s="8"/>
      <c r="AO126" s="167" t="s">
        <v>116</v>
      </c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</row>
    <row r="127" spans="1:75" x14ac:dyDescent="0.2">
      <c r="W127" s="159" t="s">
        <v>5</v>
      </c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O127" s="159" t="s">
        <v>46</v>
      </c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</row>
    <row r="128" spans="1:75" ht="15.75" customHeight="1" x14ac:dyDescent="0.2">
      <c r="A128" s="157" t="s">
        <v>3</v>
      </c>
      <c r="B128" s="157"/>
      <c r="C128" s="157"/>
      <c r="D128" s="157"/>
      <c r="E128" s="157"/>
      <c r="F128" s="157"/>
    </row>
    <row r="129" spans="1:59" ht="18.75" customHeight="1" x14ac:dyDescent="0.25">
      <c r="A129" s="164" t="s">
        <v>83</v>
      </c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</row>
    <row r="130" spans="1:59" ht="15" x14ac:dyDescent="0.25">
      <c r="A130" s="165" t="s">
        <v>42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</row>
    <row r="131" spans="1:59" ht="10.5" customHeight="1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</row>
    <row r="132" spans="1:59" ht="20.25" customHeight="1" x14ac:dyDescent="0.25">
      <c r="A132" s="170" t="s">
        <v>84</v>
      </c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51"/>
      <c r="X132" s="51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1"/>
      <c r="AM132" s="51"/>
      <c r="AN132" s="5"/>
      <c r="AO132" s="167" t="s">
        <v>117</v>
      </c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</row>
    <row r="133" spans="1:59" x14ac:dyDescent="0.2">
      <c r="W133" s="159" t="s">
        <v>5</v>
      </c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O133" s="159" t="s">
        <v>46</v>
      </c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</row>
    <row r="134" spans="1:59" ht="16.5" customHeight="1" x14ac:dyDescent="0.2">
      <c r="A134" s="168">
        <f>AO7</f>
        <v>44400</v>
      </c>
      <c r="B134" s="169"/>
      <c r="C134" s="169"/>
      <c r="D134" s="169"/>
      <c r="E134" s="169"/>
      <c r="F134" s="169"/>
      <c r="G134" s="169"/>
      <c r="H134" s="169"/>
    </row>
    <row r="135" spans="1:59" x14ac:dyDescent="0.2">
      <c r="A135" s="159" t="s">
        <v>40</v>
      </c>
      <c r="B135" s="159"/>
      <c r="C135" s="159"/>
      <c r="D135" s="159"/>
      <c r="E135" s="159"/>
      <c r="F135" s="159"/>
      <c r="G135" s="159"/>
      <c r="H135" s="159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59" x14ac:dyDescent="0.2">
      <c r="A136" s="24" t="s">
        <v>41</v>
      </c>
    </row>
    <row r="140" spans="1:59" x14ac:dyDescent="0.2">
      <c r="AP140" s="1" t="s">
        <v>82</v>
      </c>
    </row>
  </sheetData>
  <mergeCells count="501">
    <mergeCell ref="A73:F73"/>
    <mergeCell ref="Z75:AD75"/>
    <mergeCell ref="AU16:BB16"/>
    <mergeCell ref="A78:F78"/>
    <mergeCell ref="G78:Y78"/>
    <mergeCell ref="Z78:AD78"/>
    <mergeCell ref="AE75:AN75"/>
    <mergeCell ref="AS46:AZ46"/>
    <mergeCell ref="AR57:AY57"/>
    <mergeCell ref="AO77:AV77"/>
    <mergeCell ref="BE77:BL77"/>
    <mergeCell ref="BE76:BL76"/>
    <mergeCell ref="A75:F75"/>
    <mergeCell ref="G75:Y75"/>
    <mergeCell ref="Z77:AD77"/>
    <mergeCell ref="AE77:AN77"/>
    <mergeCell ref="BE75:BL75"/>
    <mergeCell ref="A76:F76"/>
    <mergeCell ref="G76:Y76"/>
    <mergeCell ref="A77:F77"/>
    <mergeCell ref="BE82:BL82"/>
    <mergeCell ref="AE83:AN83"/>
    <mergeCell ref="AO83:AV83"/>
    <mergeCell ref="BE78:BL78"/>
    <mergeCell ref="AE78:AN78"/>
    <mergeCell ref="AO78:AV78"/>
    <mergeCell ref="AO81:AV81"/>
    <mergeCell ref="BE81:BL81"/>
    <mergeCell ref="G82:AN82"/>
    <mergeCell ref="AW81:BD81"/>
    <mergeCell ref="G77:Y77"/>
    <mergeCell ref="A101:F101"/>
    <mergeCell ref="G101:Y101"/>
    <mergeCell ref="Z72:AD72"/>
    <mergeCell ref="AE72:AN72"/>
    <mergeCell ref="G73:Y73"/>
    <mergeCell ref="G72:Y72"/>
    <mergeCell ref="AE87:AN87"/>
    <mergeCell ref="AE101:AN101"/>
    <mergeCell ref="AE95:AN95"/>
    <mergeCell ref="BE100:BL100"/>
    <mergeCell ref="A74:F74"/>
    <mergeCell ref="G74:Y74"/>
    <mergeCell ref="Z74:AD74"/>
    <mergeCell ref="AO74:AV74"/>
    <mergeCell ref="AW75:BD75"/>
    <mergeCell ref="AW82:BD82"/>
    <mergeCell ref="BE83:BL83"/>
    <mergeCell ref="AE76:AN76"/>
    <mergeCell ref="AO76:AV76"/>
    <mergeCell ref="AW101:BD101"/>
    <mergeCell ref="BE72:BL72"/>
    <mergeCell ref="AW74:BD74"/>
    <mergeCell ref="BE74:BL74"/>
    <mergeCell ref="BE73:BL73"/>
    <mergeCell ref="Z73:AD73"/>
    <mergeCell ref="AE73:AN73"/>
    <mergeCell ref="AO72:AV72"/>
    <mergeCell ref="AW72:BD72"/>
    <mergeCell ref="AE74:AN74"/>
    <mergeCell ref="Z86:AD86"/>
    <mergeCell ref="AE86:AN86"/>
    <mergeCell ref="Z87:AD87"/>
    <mergeCell ref="Z76:AD76"/>
    <mergeCell ref="AW77:BD77"/>
    <mergeCell ref="AO88:AV88"/>
    <mergeCell ref="AW73:BD73"/>
    <mergeCell ref="AO75:AV75"/>
    <mergeCell ref="AW78:BD78"/>
    <mergeCell ref="AO80:AV80"/>
    <mergeCell ref="AO98:AV98"/>
    <mergeCell ref="AW98:BD98"/>
    <mergeCell ref="AO85:AV85"/>
    <mergeCell ref="AO95:AV95"/>
    <mergeCell ref="AW76:BD76"/>
    <mergeCell ref="AO73:AV73"/>
    <mergeCell ref="A54:C54"/>
    <mergeCell ref="AE66:AN66"/>
    <mergeCell ref="AO68:AV68"/>
    <mergeCell ref="A65:BL65"/>
    <mergeCell ref="A72:F72"/>
    <mergeCell ref="A71:F71"/>
    <mergeCell ref="G71:Y71"/>
    <mergeCell ref="Z71:AD71"/>
    <mergeCell ref="AE71:AN71"/>
    <mergeCell ref="BE68:BL68"/>
    <mergeCell ref="A50:C50"/>
    <mergeCell ref="A51:C51"/>
    <mergeCell ref="D60:AA60"/>
    <mergeCell ref="A67:F67"/>
    <mergeCell ref="A68:F68"/>
    <mergeCell ref="Z68:AD68"/>
    <mergeCell ref="AC50:AJ50"/>
    <mergeCell ref="A63:C63"/>
    <mergeCell ref="A66:F66"/>
    <mergeCell ref="G66:Y66"/>
    <mergeCell ref="A37:F37"/>
    <mergeCell ref="G37:BL37"/>
    <mergeCell ref="A38:F38"/>
    <mergeCell ref="AE67:AN67"/>
    <mergeCell ref="AS51:AZ51"/>
    <mergeCell ref="AB60:AI60"/>
    <mergeCell ref="AK50:AR50"/>
    <mergeCell ref="AS50:AZ50"/>
    <mergeCell ref="D51:AB51"/>
    <mergeCell ref="D53:AB53"/>
    <mergeCell ref="A135:H135"/>
    <mergeCell ref="A134:H134"/>
    <mergeCell ref="A132:V132"/>
    <mergeCell ref="AO132:BG132"/>
    <mergeCell ref="AO133:BG133"/>
    <mergeCell ref="W133:AM133"/>
    <mergeCell ref="A129:V129"/>
    <mergeCell ref="A130:V130"/>
    <mergeCell ref="AK47:AR48"/>
    <mergeCell ref="A31:F31"/>
    <mergeCell ref="G31:BL31"/>
    <mergeCell ref="BE71:BL71"/>
    <mergeCell ref="W127:AM127"/>
    <mergeCell ref="A126:V126"/>
    <mergeCell ref="AO66:AV66"/>
    <mergeCell ref="AO126:BG126"/>
    <mergeCell ref="AO127:BG127"/>
    <mergeCell ref="G67:Y67"/>
    <mergeCell ref="G68:Y68"/>
    <mergeCell ref="G70:Y70"/>
    <mergeCell ref="AO67:AV67"/>
    <mergeCell ref="Z67:AD67"/>
    <mergeCell ref="BE70:BL70"/>
    <mergeCell ref="AW71:BD71"/>
    <mergeCell ref="AW100:BD100"/>
    <mergeCell ref="AE68:AN68"/>
    <mergeCell ref="A70:F70"/>
    <mergeCell ref="Z70:AD70"/>
    <mergeCell ref="AE70:AN70"/>
    <mergeCell ref="AO71:AV71"/>
    <mergeCell ref="AW70:BD70"/>
    <mergeCell ref="AO70:AV70"/>
    <mergeCell ref="G69:AD69"/>
    <mergeCell ref="A128:F128"/>
    <mergeCell ref="A60:C60"/>
    <mergeCell ref="AR60:AY60"/>
    <mergeCell ref="A61:C61"/>
    <mergeCell ref="AB61:AI61"/>
    <mergeCell ref="AJ61:AQ61"/>
    <mergeCell ref="AW68:BD68"/>
    <mergeCell ref="AW80:BD80"/>
    <mergeCell ref="AR61:AY61"/>
    <mergeCell ref="AJ63:AQ63"/>
    <mergeCell ref="AW67:BD67"/>
    <mergeCell ref="AW66:BD66"/>
    <mergeCell ref="AO1:BL1"/>
    <mergeCell ref="AO2:BL2"/>
    <mergeCell ref="AO6:BF6"/>
    <mergeCell ref="AO4:BL4"/>
    <mergeCell ref="AO5:BL5"/>
    <mergeCell ref="AO3:BL3"/>
    <mergeCell ref="A10:BL10"/>
    <mergeCell ref="AO7:AU7"/>
    <mergeCell ref="AW7:BF7"/>
    <mergeCell ref="G38:BL38"/>
    <mergeCell ref="AA20:AI20"/>
    <mergeCell ref="B19:L19"/>
    <mergeCell ref="N19:Y19"/>
    <mergeCell ref="AA19:AI19"/>
    <mergeCell ref="G30:BL30"/>
    <mergeCell ref="A33:BL33"/>
    <mergeCell ref="G29:BL29"/>
    <mergeCell ref="A23:H23"/>
    <mergeCell ref="A39:F39"/>
    <mergeCell ref="A22:T22"/>
    <mergeCell ref="A36:BL36"/>
    <mergeCell ref="N16:AS16"/>
    <mergeCell ref="B17:L17"/>
    <mergeCell ref="A34:BL34"/>
    <mergeCell ref="B16:L16"/>
    <mergeCell ref="AS22:BC22"/>
    <mergeCell ref="BD22:BL22"/>
    <mergeCell ref="T23:W23"/>
    <mergeCell ref="AS53:AZ53"/>
    <mergeCell ref="AE22:AR22"/>
    <mergeCell ref="G39:BL39"/>
    <mergeCell ref="BE66:BL66"/>
    <mergeCell ref="A40:F40"/>
    <mergeCell ref="A56:BL56"/>
    <mergeCell ref="AC51:AJ51"/>
    <mergeCell ref="AK51:AR51"/>
    <mergeCell ref="AK52:AR52"/>
    <mergeCell ref="D50:AB50"/>
    <mergeCell ref="D63:AA63"/>
    <mergeCell ref="AS49:AZ49"/>
    <mergeCell ref="G41:BL41"/>
    <mergeCell ref="A42:F42"/>
    <mergeCell ref="A49:C49"/>
    <mergeCell ref="A62:C62"/>
    <mergeCell ref="AR62:AY62"/>
    <mergeCell ref="AC53:AJ53"/>
    <mergeCell ref="A53:C53"/>
    <mergeCell ref="AK53:AR53"/>
    <mergeCell ref="A29:F29"/>
    <mergeCell ref="AR58:AY59"/>
    <mergeCell ref="BE67:BL67"/>
    <mergeCell ref="AS47:AZ48"/>
    <mergeCell ref="D47:AB48"/>
    <mergeCell ref="D49:AB49"/>
    <mergeCell ref="AC49:AJ49"/>
    <mergeCell ref="AR63:AY63"/>
    <mergeCell ref="Z66:AD66"/>
    <mergeCell ref="D52:AB52"/>
    <mergeCell ref="BE20:BL20"/>
    <mergeCell ref="BE19:BL19"/>
    <mergeCell ref="I23:S23"/>
    <mergeCell ref="A25:BL25"/>
    <mergeCell ref="A26:BL26"/>
    <mergeCell ref="A28:BL28"/>
    <mergeCell ref="U22:AD22"/>
    <mergeCell ref="AC52:AJ52"/>
    <mergeCell ref="AC47:AJ48"/>
    <mergeCell ref="AU17:BB17"/>
    <mergeCell ref="A80:F80"/>
    <mergeCell ref="G80:Y80"/>
    <mergeCell ref="Z80:AD80"/>
    <mergeCell ref="AE80:AN80"/>
    <mergeCell ref="AJ60:AQ60"/>
    <mergeCell ref="AS52:AZ52"/>
    <mergeCell ref="A52:C52"/>
    <mergeCell ref="AB63:AI63"/>
    <mergeCell ref="G42:BL42"/>
    <mergeCell ref="AK49:AR49"/>
    <mergeCell ref="A45:AZ45"/>
    <mergeCell ref="AK19:BC19"/>
    <mergeCell ref="AK20:BC20"/>
    <mergeCell ref="B20:L20"/>
    <mergeCell ref="N20:Y20"/>
    <mergeCell ref="A47:C48"/>
    <mergeCell ref="A41:F41"/>
    <mergeCell ref="G40:BL40"/>
    <mergeCell ref="A30:F30"/>
    <mergeCell ref="AU14:BB14"/>
    <mergeCell ref="A11:BL11"/>
    <mergeCell ref="B13:L13"/>
    <mergeCell ref="B14:L14"/>
    <mergeCell ref="AU13:BB13"/>
    <mergeCell ref="N13:AS13"/>
    <mergeCell ref="N14:AS14"/>
    <mergeCell ref="N17:AS17"/>
    <mergeCell ref="AB62:AI62"/>
    <mergeCell ref="AJ62:AQ62"/>
    <mergeCell ref="D61:AA61"/>
    <mergeCell ref="A58:C59"/>
    <mergeCell ref="D58:AA59"/>
    <mergeCell ref="AB58:AI59"/>
    <mergeCell ref="AJ58:AQ59"/>
    <mergeCell ref="D62:AA62"/>
    <mergeCell ref="D54:AB54"/>
    <mergeCell ref="AC54:AJ54"/>
    <mergeCell ref="AK54:AR54"/>
    <mergeCell ref="AS54:AZ54"/>
    <mergeCell ref="A82:F82"/>
    <mergeCell ref="BE80:BL80"/>
    <mergeCell ref="A81:F81"/>
    <mergeCell ref="G81:Y81"/>
    <mergeCell ref="Z81:AD81"/>
    <mergeCell ref="AE81:AN81"/>
    <mergeCell ref="AO82:AV82"/>
    <mergeCell ref="AE98:AN98"/>
    <mergeCell ref="A84:F84"/>
    <mergeCell ref="G84:Y84"/>
    <mergeCell ref="Z84:AD84"/>
    <mergeCell ref="AE84:AN84"/>
    <mergeCell ref="A87:F87"/>
    <mergeCell ref="G87:Y87"/>
    <mergeCell ref="AE88:AN88"/>
    <mergeCell ref="A85:F85"/>
    <mergeCell ref="G85:Y85"/>
    <mergeCell ref="A83:F83"/>
    <mergeCell ref="G83:Y83"/>
    <mergeCell ref="Z83:AD83"/>
    <mergeCell ref="BE84:BL84"/>
    <mergeCell ref="AO84:AV84"/>
    <mergeCell ref="AW84:BD84"/>
    <mergeCell ref="AW83:BD83"/>
    <mergeCell ref="Z85:AD85"/>
    <mergeCell ref="AO86:AV86"/>
    <mergeCell ref="AW86:BD86"/>
    <mergeCell ref="BE85:BL85"/>
    <mergeCell ref="AW85:BD85"/>
    <mergeCell ref="BE97:BL97"/>
    <mergeCell ref="BE86:BL86"/>
    <mergeCell ref="AO89:AV89"/>
    <mergeCell ref="AO97:AV97"/>
    <mergeCell ref="AO87:AV87"/>
    <mergeCell ref="BE87:BL87"/>
    <mergeCell ref="AW87:BD87"/>
    <mergeCell ref="BE89:BL89"/>
    <mergeCell ref="BE88:BL88"/>
    <mergeCell ref="AW89:BD89"/>
    <mergeCell ref="BE99:BL99"/>
    <mergeCell ref="Z88:AD88"/>
    <mergeCell ref="AE105:AN105"/>
    <mergeCell ref="A90:F90"/>
    <mergeCell ref="G90:Y90"/>
    <mergeCell ref="Z90:AD90"/>
    <mergeCell ref="AE90:AN90"/>
    <mergeCell ref="Z98:AD98"/>
    <mergeCell ref="A98:F98"/>
    <mergeCell ref="G98:Y98"/>
    <mergeCell ref="A88:F88"/>
    <mergeCell ref="G88:Y88"/>
    <mergeCell ref="G100:Y100"/>
    <mergeCell ref="G97:Y97"/>
    <mergeCell ref="G93:Y93"/>
    <mergeCell ref="A99:F99"/>
    <mergeCell ref="G99:Y99"/>
    <mergeCell ref="A100:F100"/>
    <mergeCell ref="G89:Y89"/>
    <mergeCell ref="A97:F97"/>
    <mergeCell ref="G94:Y94"/>
    <mergeCell ref="AE85:AN85"/>
    <mergeCell ref="A86:F86"/>
    <mergeCell ref="G86:Y86"/>
    <mergeCell ref="AW88:BD88"/>
    <mergeCell ref="A91:F91"/>
    <mergeCell ref="G91:Y91"/>
    <mergeCell ref="Z91:AD91"/>
    <mergeCell ref="AE91:AN91"/>
    <mergeCell ref="AO90:AV90"/>
    <mergeCell ref="A89:F89"/>
    <mergeCell ref="Z89:AD89"/>
    <mergeCell ref="AE89:AN89"/>
    <mergeCell ref="BE90:BL90"/>
    <mergeCell ref="BE91:BL91"/>
    <mergeCell ref="BE93:BL93"/>
    <mergeCell ref="AW90:BD90"/>
    <mergeCell ref="AW91:BD91"/>
    <mergeCell ref="AW93:BD93"/>
    <mergeCell ref="AO91:AV91"/>
    <mergeCell ref="AO96:AV96"/>
    <mergeCell ref="Z93:AD93"/>
    <mergeCell ref="AW96:BD96"/>
    <mergeCell ref="AW97:BD97"/>
    <mergeCell ref="Z94:AD94"/>
    <mergeCell ref="AE94:AN94"/>
    <mergeCell ref="AO94:AV94"/>
    <mergeCell ref="AE97:AN97"/>
    <mergeCell ref="AO93:AV93"/>
    <mergeCell ref="BE103:BL103"/>
    <mergeCell ref="AW103:BD103"/>
    <mergeCell ref="AW94:BD94"/>
    <mergeCell ref="BE94:BL94"/>
    <mergeCell ref="BE98:BL98"/>
    <mergeCell ref="AW95:BD95"/>
    <mergeCell ref="BE95:BL95"/>
    <mergeCell ref="BE101:BL101"/>
    <mergeCell ref="AW99:BD99"/>
    <mergeCell ref="BE96:BL96"/>
    <mergeCell ref="AE103:AN103"/>
    <mergeCell ref="AO103:AV103"/>
    <mergeCell ref="Z100:AD100"/>
    <mergeCell ref="AE100:AN100"/>
    <mergeCell ref="AO100:AV100"/>
    <mergeCell ref="Z99:AD99"/>
    <mergeCell ref="AO99:AV99"/>
    <mergeCell ref="AE99:AN99"/>
    <mergeCell ref="Z101:AD101"/>
    <mergeCell ref="AO101:AV101"/>
    <mergeCell ref="A96:F96"/>
    <mergeCell ref="G96:Y96"/>
    <mergeCell ref="A93:F93"/>
    <mergeCell ref="A94:F94"/>
    <mergeCell ref="Z97:AD97"/>
    <mergeCell ref="AE93:AN93"/>
    <mergeCell ref="Z96:AD96"/>
    <mergeCell ref="AE96:AN96"/>
    <mergeCell ref="A103:F103"/>
    <mergeCell ref="G103:Y103"/>
    <mergeCell ref="A105:F105"/>
    <mergeCell ref="A104:F104"/>
    <mergeCell ref="G104:Y104"/>
    <mergeCell ref="Z104:AD104"/>
    <mergeCell ref="Z103:AD103"/>
    <mergeCell ref="BE106:BL106"/>
    <mergeCell ref="G105:AD105"/>
    <mergeCell ref="AW105:BD105"/>
    <mergeCell ref="BE105:BL105"/>
    <mergeCell ref="AO106:AV106"/>
    <mergeCell ref="AW106:BD106"/>
    <mergeCell ref="AE104:AN104"/>
    <mergeCell ref="AO108:AV108"/>
    <mergeCell ref="AW108:BD108"/>
    <mergeCell ref="A110:F110"/>
    <mergeCell ref="G110:Y110"/>
    <mergeCell ref="AW109:BD109"/>
    <mergeCell ref="AO109:AV109"/>
    <mergeCell ref="Z108:AD108"/>
    <mergeCell ref="AO104:AV104"/>
    <mergeCell ref="BE104:BL104"/>
    <mergeCell ref="A106:F106"/>
    <mergeCell ref="G106:Y106"/>
    <mergeCell ref="Z106:AD106"/>
    <mergeCell ref="AE106:AN106"/>
    <mergeCell ref="Z107:AD107"/>
    <mergeCell ref="AE107:AN107"/>
    <mergeCell ref="AO107:AV107"/>
    <mergeCell ref="AW107:BD107"/>
    <mergeCell ref="AW104:BD104"/>
    <mergeCell ref="A111:F111"/>
    <mergeCell ref="G111:Y111"/>
    <mergeCell ref="Z111:AD111"/>
    <mergeCell ref="AE111:AN111"/>
    <mergeCell ref="BE110:BL110"/>
    <mergeCell ref="AO111:AV111"/>
    <mergeCell ref="AW111:BD111"/>
    <mergeCell ref="AO110:AV110"/>
    <mergeCell ref="AW110:BD110"/>
    <mergeCell ref="AE110:AN110"/>
    <mergeCell ref="A112:F112"/>
    <mergeCell ref="G112:Y112"/>
    <mergeCell ref="Z112:AD112"/>
    <mergeCell ref="AE112:AN112"/>
    <mergeCell ref="BE114:BL114"/>
    <mergeCell ref="A114:F114"/>
    <mergeCell ref="G114:Y114"/>
    <mergeCell ref="Z114:AD114"/>
    <mergeCell ref="AE114:AN114"/>
    <mergeCell ref="AO114:AV114"/>
    <mergeCell ref="BE116:BL116"/>
    <mergeCell ref="A115:F115"/>
    <mergeCell ref="G115:Y115"/>
    <mergeCell ref="Z115:AD115"/>
    <mergeCell ref="AE115:AN115"/>
    <mergeCell ref="AO115:AV115"/>
    <mergeCell ref="AW115:BD115"/>
    <mergeCell ref="A116:F116"/>
    <mergeCell ref="Z116:AD116"/>
    <mergeCell ref="BE118:BL118"/>
    <mergeCell ref="AO117:AV117"/>
    <mergeCell ref="AW117:BD117"/>
    <mergeCell ref="BE117:BL117"/>
    <mergeCell ref="A95:F95"/>
    <mergeCell ref="A118:F118"/>
    <mergeCell ref="G118:Y118"/>
    <mergeCell ref="AE117:AN117"/>
    <mergeCell ref="AE109:AN109"/>
    <mergeCell ref="AW114:BD114"/>
    <mergeCell ref="BE119:BL119"/>
    <mergeCell ref="A119:F119"/>
    <mergeCell ref="G119:Y119"/>
    <mergeCell ref="Z119:AD119"/>
    <mergeCell ref="AE119:AN119"/>
    <mergeCell ref="AO119:AV119"/>
    <mergeCell ref="AO120:AV120"/>
    <mergeCell ref="AW120:BD120"/>
    <mergeCell ref="BE120:BL120"/>
    <mergeCell ref="G95:AD95"/>
    <mergeCell ref="Z118:AD118"/>
    <mergeCell ref="AE118:AN118"/>
    <mergeCell ref="AO118:AV118"/>
    <mergeCell ref="AW118:BD118"/>
    <mergeCell ref="AO116:AV116"/>
    <mergeCell ref="Z110:AD110"/>
    <mergeCell ref="A120:F120"/>
    <mergeCell ref="G120:Y120"/>
    <mergeCell ref="Z120:AD120"/>
    <mergeCell ref="AE120:AN120"/>
    <mergeCell ref="BE109:BL109"/>
    <mergeCell ref="AE116:AN116"/>
    <mergeCell ref="AO112:AV112"/>
    <mergeCell ref="AW112:BD112"/>
    <mergeCell ref="BE112:BL112"/>
    <mergeCell ref="AW119:BD119"/>
    <mergeCell ref="A69:F69"/>
    <mergeCell ref="AE69:AN69"/>
    <mergeCell ref="AO69:AV69"/>
    <mergeCell ref="AW69:BD69"/>
    <mergeCell ref="G109:Y109"/>
    <mergeCell ref="Z109:AD109"/>
    <mergeCell ref="A108:F108"/>
    <mergeCell ref="A109:F109"/>
    <mergeCell ref="A107:F107"/>
    <mergeCell ref="AO105:AV105"/>
    <mergeCell ref="BE69:BL69"/>
    <mergeCell ref="G107:Y107"/>
    <mergeCell ref="AW113:BD113"/>
    <mergeCell ref="BE113:BL113"/>
    <mergeCell ref="AO113:AV113"/>
    <mergeCell ref="AE113:AN113"/>
    <mergeCell ref="BE107:BL107"/>
    <mergeCell ref="BE108:BL108"/>
    <mergeCell ref="G108:Y108"/>
    <mergeCell ref="AE108:AN108"/>
    <mergeCell ref="BE111:BL111"/>
    <mergeCell ref="Z113:AD113"/>
    <mergeCell ref="G113:Y113"/>
    <mergeCell ref="A117:F117"/>
    <mergeCell ref="Z117:AD117"/>
    <mergeCell ref="G116:Y116"/>
    <mergeCell ref="AW116:BD116"/>
    <mergeCell ref="A113:F113"/>
    <mergeCell ref="G117:Y117"/>
    <mergeCell ref="BE115:BL115"/>
  </mergeCells>
  <phoneticPr fontId="0" type="noConversion"/>
  <conditionalFormatting sqref="G74 G76 G78 G84:L84 G98:L98 G100:L100">
    <cfRule type="cellIs" dxfId="8" priority="13" stopIfTrue="1" operator="equal">
      <formula>$G73</formula>
    </cfRule>
  </conditionalFormatting>
  <conditionalFormatting sqref="D51 G40">
    <cfRule type="cellIs" dxfId="7" priority="14" stopIfTrue="1" operator="equal">
      <formula>$D39</formula>
    </cfRule>
  </conditionalFormatting>
  <conditionalFormatting sqref="A106:A120 B106:F106 B108:F120 A96:F101 A70:F78 A83:F91 A109:F109 A113:F113 A117:F117">
    <cfRule type="cellIs" dxfId="6" priority="15" stopIfTrue="1" operator="equal">
      <formula>0</formula>
    </cfRule>
  </conditionalFormatting>
  <conditionalFormatting sqref="G42 D53">
    <cfRule type="cellIs" dxfId="5" priority="16" stopIfTrue="1" operator="equal">
      <formula>#REF!</formula>
    </cfRule>
  </conditionalFormatting>
  <conditionalFormatting sqref="G120 G106:L106 G115:L115 G119:L119 G101 G99 G97 G96:L96 G91 G90:L90 H88:L88 G87:G89 G86:L86 G85 G83:L83 G77:L77 G75:L75 H73:L73 G71:G73 G39 G112:G113 G116:G117 G107:G109">
    <cfRule type="cellIs" dxfId="4" priority="17" stopIfTrue="1" operator="equal">
      <formula>#REF!</formula>
    </cfRule>
  </conditionalFormatting>
  <conditionalFormatting sqref="D54:I54">
    <cfRule type="cellIs" dxfId="3" priority="19" stopIfTrue="1" operator="equal">
      <formula>$D51</formula>
    </cfRule>
  </conditionalFormatting>
  <conditionalFormatting sqref="D50">
    <cfRule type="cellIs" dxfId="2" priority="21" stopIfTrue="1" operator="equal">
      <formula>$D53</formula>
    </cfRule>
  </conditionalFormatting>
  <conditionalFormatting sqref="G70:L70 G114 G110 G118">
    <cfRule type="cellIs" dxfId="1" priority="26" stopIfTrue="1" operator="equal">
      <formula>$G68</formula>
    </cfRule>
  </conditionalFormatting>
  <conditionalFormatting sqref="G111:L111">
    <cfRule type="cellIs" dxfId="0" priority="28" stopIfTrue="1" operator="equal">
      <formula>$G107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4" manualBreakCount="4">
    <brk id="35" max="64" man="1"/>
    <brk id="71" max="64" man="1"/>
    <brk id="92" max="64" man="1"/>
    <brk id="11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КПК1216011</vt:lpstr>
      <vt:lpstr>КПК1216011!Область_друку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2021-07-26T05:25:26Z</cp:lastPrinted>
  <dcterms:created xsi:type="dcterms:W3CDTF">2016-08-15T09:54:21Z</dcterms:created>
  <dcterms:modified xsi:type="dcterms:W3CDTF">2021-07-27T12:54:33Z</dcterms:modified>
</cp:coreProperties>
</file>