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 tabRatio="500"/>
  </bookViews>
  <sheets>
    <sheet name="звіт з 01.01.2020" sheetId="2" r:id="rId1"/>
  </sheets>
  <definedNames>
    <definedName name="_xlnm.Print_Area" localSheetId="0">'звіт з 01.01.2020'!$A$1:$M$114</definedName>
  </definedNames>
  <calcPr calcId="152511"/>
</workbook>
</file>

<file path=xl/calcChain.xml><?xml version="1.0" encoding="utf-8"?>
<calcChain xmlns="http://schemas.openxmlformats.org/spreadsheetml/2006/main">
  <c r="M51" i="2" l="1"/>
  <c r="H87" i="2"/>
  <c r="J87" i="2"/>
  <c r="M101" i="2"/>
  <c r="K101" i="2"/>
  <c r="J101" i="2"/>
  <c r="M99" i="2"/>
  <c r="K99" i="2"/>
  <c r="J99" i="2"/>
  <c r="H99" i="2"/>
  <c r="M98" i="2"/>
  <c r="K98" i="2"/>
  <c r="J98" i="2"/>
  <c r="M97" i="2"/>
  <c r="K97" i="2"/>
  <c r="J97" i="2"/>
  <c r="M77" i="2"/>
  <c r="K77" i="2"/>
  <c r="J77" i="2"/>
  <c r="M74" i="2"/>
  <c r="K74" i="2"/>
  <c r="K64" i="2"/>
  <c r="J63" i="2"/>
  <c r="M61" i="2"/>
  <c r="M62" i="2"/>
  <c r="K61" i="2"/>
  <c r="K62" i="2"/>
  <c r="M71" i="2"/>
  <c r="K71" i="2"/>
  <c r="H71" i="2"/>
  <c r="J71" i="2"/>
  <c r="M70" i="2"/>
  <c r="K70" i="2"/>
  <c r="M69" i="2"/>
  <c r="K69" i="2"/>
  <c r="K68" i="2"/>
  <c r="M67" i="2"/>
  <c r="K67" i="2"/>
  <c r="K37" i="2"/>
  <c r="H37" i="2"/>
  <c r="H39" i="2"/>
  <c r="H49" i="2"/>
  <c r="K39" i="2"/>
  <c r="J36" i="2"/>
  <c r="H34" i="2"/>
  <c r="J34" i="2"/>
  <c r="M83" i="2"/>
  <c r="K83" i="2"/>
  <c r="K60" i="2"/>
  <c r="K63" i="2"/>
  <c r="M63" i="2"/>
  <c r="G49" i="2"/>
  <c r="F49" i="2"/>
  <c r="E49" i="2"/>
  <c r="L35" i="2"/>
  <c r="L39" i="2"/>
  <c r="M39" i="2"/>
  <c r="K35" i="2"/>
  <c r="J35" i="2"/>
  <c r="M35" i="2"/>
  <c r="G98" i="2"/>
  <c r="G99" i="2"/>
  <c r="G100" i="2"/>
  <c r="G101" i="2"/>
  <c r="G102" i="2"/>
  <c r="G103" i="2"/>
  <c r="G97" i="2"/>
  <c r="J67" i="2"/>
  <c r="J60" i="2"/>
  <c r="M60" i="2"/>
  <c r="G88" i="2"/>
  <c r="G89" i="2"/>
  <c r="G90" i="2"/>
  <c r="G91" i="2"/>
  <c r="G92" i="2"/>
  <c r="G93" i="2"/>
  <c r="G87" i="2"/>
  <c r="G75" i="2"/>
  <c r="G77" i="2"/>
  <c r="G78" i="2"/>
  <c r="G79" i="2"/>
  <c r="G80" i="2"/>
  <c r="G81" i="2"/>
  <c r="G82" i="2"/>
  <c r="G83" i="2"/>
  <c r="G74" i="2"/>
  <c r="G71" i="2"/>
  <c r="G63" i="2"/>
  <c r="G64" i="2"/>
  <c r="G65" i="2"/>
  <c r="G66" i="2"/>
  <c r="G67" i="2"/>
  <c r="G68" i="2"/>
  <c r="G69" i="2"/>
  <c r="G70" i="2"/>
  <c r="G62" i="2"/>
  <c r="G35" i="2"/>
  <c r="G36" i="2"/>
  <c r="G37" i="2"/>
  <c r="G34" i="2"/>
  <c r="I39" i="2"/>
  <c r="I51" i="2"/>
  <c r="I49" i="2"/>
  <c r="F51" i="2"/>
  <c r="G51" i="2"/>
  <c r="F39" i="2"/>
  <c r="G39" i="2"/>
  <c r="J94" i="2"/>
  <c r="E51" i="2"/>
  <c r="H51" i="2"/>
  <c r="M37" i="2"/>
  <c r="J37" i="2"/>
  <c r="K51" i="2"/>
  <c r="K87" i="2"/>
  <c r="M87" i="2"/>
  <c r="L49" i="2"/>
  <c r="L51" i="2"/>
  <c r="J49" i="2"/>
  <c r="J51" i="2"/>
  <c r="I68" i="2"/>
  <c r="J39" i="2"/>
  <c r="L68" i="2"/>
  <c r="J68" i="2"/>
</calcChain>
</file>

<file path=xl/sharedStrings.xml><?xml version="1.0" encoding="utf-8"?>
<sst xmlns="http://schemas.openxmlformats.org/spreadsheetml/2006/main" count="183" uniqueCount="123">
  <si>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</si>
  <si>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</si>
  <si>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</si>
  <si>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</si>
  <si>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</si>
  <si>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</si>
  <si>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</si>
  <si>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</si>
  <si>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</si>
  <si>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</si>
  <si>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</si>
  <si>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</si>
  <si>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</si>
  <si>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</si>
  <si>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</si>
  <si>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</si>
  <si>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</si>
  <si>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</si>
  <si>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</si>
  <si>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</si>
  <si>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</si>
  <si>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Інші заходи та заклади молодіжної політики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</si>
  <si>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</si>
  <si>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</si>
  <si>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</si>
  <si>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</si>
  <si>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</si>
  <si>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</si>
  <si>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</si>
  <si>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</si>
  <si>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</si>
  <si>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</si>
  <si>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</si>
  <si>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</si>
  <si>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</si>
  <si>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</si>
  <si>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Створення належних умов для виконання функцій КУ “Молодіжний центр”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</si>
  <si>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</si>
  <si>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</si>
  <si>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</si>
  <si>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</si>
  <si>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</si>
  <si>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</si>
  <si>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</si>
  <si>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</si>
  <si>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Кількість установ</t>
  </si>
  <si>
    <t>од.</t>
  </si>
  <si>
    <t>мережа установ</t>
  </si>
  <si>
    <t>в т.ч.</t>
  </si>
  <si>
    <t>адміністративний</t>
  </si>
  <si>
    <t>спеціалісти</t>
  </si>
  <si>
    <t>обслуговуючий персонал (прибиральниця)</t>
  </si>
  <si>
    <t>-</t>
  </si>
  <si>
    <t>штатний розпис</t>
  </si>
  <si>
    <t>кількість заходів, які проводяться КУ "Молодіжний центр"</t>
  </si>
  <si>
    <t>план роботи на рік</t>
  </si>
  <si>
    <t>кількість відвідувачів заходів КУ "Молодіжний центр"</t>
  </si>
  <si>
    <t>чол.</t>
  </si>
  <si>
    <t>журнал обліку</t>
  </si>
  <si>
    <t>грн</t>
  </si>
  <si>
    <t>розрахунок</t>
  </si>
  <si>
    <t>середні витрати на проведення 1 м.кв.капітального ремонту нежитлового приміщення КУ "Молодіжний центр" по вул. Кам'янецькій, 63 в м.Хмельницькому</t>
  </si>
  <si>
    <t>%</t>
  </si>
  <si>
    <t>Гребенюк В.С.</t>
  </si>
  <si>
    <t>Організація та проведення міських молодіжних заходів, фінансування установ, що реалізують соціальні програми у галузі сім'ї, молоді та дітей згідно з затвердженими кошторисами.</t>
  </si>
  <si>
    <t>Створення належних умов для виконання функцій СКЦ “Плоскирів”</t>
  </si>
  <si>
    <t>Програма бюджетування за участі громадськості (Бюджет участі) міста Хмельницького (із змінами і доповненнями)</t>
  </si>
  <si>
    <t>керівник гуртка</t>
  </si>
  <si>
    <t>завідувач комплексу</t>
  </si>
  <si>
    <t>Обсяг витрат СКЦ «Плоскирів»</t>
  </si>
  <si>
    <t>Обсяг витрат КУ "Молодіжний центр"</t>
  </si>
  <si>
    <t>кошторис</t>
  </si>
  <si>
    <t>кількість заходів, які проводяться на базі СКЦ "Плоскирів"</t>
  </si>
  <si>
    <t>кількість відвідувачів спортивних секцій та гуртків СКЦ "Плоскирів"</t>
  </si>
  <si>
    <t>Середні витрати на реалізацію громадських проектів-переможців</t>
  </si>
  <si>
    <t>грн.</t>
  </si>
  <si>
    <t>Динаміка кількості запланованих тематичних масових заходів, в порівнянні з минулим роком</t>
  </si>
  <si>
    <t>Динаміка кількості відвідувачів спортивних секцій та гуртків, порівняно з минулим роком</t>
  </si>
  <si>
    <t>Завідувач фінансовим сектором</t>
  </si>
  <si>
    <t>Олена ШКЛЯРЕВСЬКА</t>
  </si>
  <si>
    <t xml:space="preserve">10. Узагальнений висновок про виконання бюджетної програми. </t>
  </si>
  <si>
    <t>Кількість штатних працівників, в т.ч.</t>
  </si>
  <si>
    <t>5. Мета бюджетної програми: здійснення заходів спрямованих на формування національної свідомості, здорового способу життя, створення належних умов для різнобічного розвитку дітей та молоді, організації культурного дозвілля молоді.</t>
  </si>
  <si>
    <t>Організація молодіжних заходів соціального спрямування для молоді міста</t>
  </si>
  <si>
    <t xml:space="preserve">обсяг витрат на проведення молодіжних заходів </t>
  </si>
  <si>
    <t>кількість молодіжних заходів</t>
  </si>
  <si>
    <t>план заходів, накази</t>
  </si>
  <si>
    <t>кількість учасників молодіжних заходів</t>
  </si>
  <si>
    <t>осіб</t>
  </si>
  <si>
    <t>звіти по проведених заходах</t>
  </si>
  <si>
    <t>кількість заходів з оздоровлення</t>
  </si>
  <si>
    <t>план заходів</t>
  </si>
  <si>
    <t>кількість дітей, яким надані послуги з оздоровлення</t>
  </si>
  <si>
    <t>середні витрати на оздоровлення однієї дитини</t>
  </si>
  <si>
    <t>збільшення кількості молоді, охопленої молодіжними заходами, порівняно з минулим роком</t>
  </si>
  <si>
    <t>динаміка середніх витрат на оздоровлення однієї дитини, порівняно з минулим роком</t>
  </si>
  <si>
    <t xml:space="preserve">відсоток виконання громадського проекту "Підсвіти будинок - розкажи історію міста" </t>
  </si>
  <si>
    <t>Утримання закладів молодіжної політики та здійснення заходів</t>
  </si>
  <si>
    <t xml:space="preserve">обсяг витрат на проведення заходів КУ "Молодіжний центр" </t>
  </si>
  <si>
    <t xml:space="preserve">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
</t>
  </si>
  <si>
    <t>про виконання паспорта бюджетної програми місцевого бюджету на 2021 рік</t>
  </si>
  <si>
    <t>Бюджетна програма 1113133 "Інші заходи та заклади молодіжної політики" виконана за 2021 рік.</t>
  </si>
  <si>
    <t>Забезпечення путівками дітей в літні табори для їх оздоровлення та відпочинку:                                                             - оздоровлення;                                                                  -табори денного перебування</t>
  </si>
  <si>
    <t>Виплата премії міського голови "За вагомі досягнення молоді у розбудові Хмельницької міської територіальної громади в різних сферах суспільного життя"</t>
  </si>
  <si>
    <t>150 000                                                                                                100 000                                                            50 000</t>
  </si>
  <si>
    <t>обсяг видатків, які спрямовуються для виплати премії міської голови</t>
  </si>
  <si>
    <t>кількість молоді, які утримають премію міського голови</t>
  </si>
  <si>
    <t>кількість дітей, яким надані послуги з відпочинку</t>
  </si>
  <si>
    <t>середні витрати на проведення одного молодіжного заходу</t>
  </si>
  <si>
    <t>середні витрати на виплату однієї премії міського голови</t>
  </si>
  <si>
    <t>середні витрати на відпочинок однієї дитини</t>
  </si>
  <si>
    <t>динаміка середніх витрат на відпочинок однієї дитини, порівняно з минулим роком</t>
  </si>
  <si>
    <t>107000                                                                 0                                                               107 000</t>
  </si>
  <si>
    <t>-43000                                   -100 000                                57000</t>
  </si>
  <si>
    <t xml:space="preserve"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КУ "Молодіжний центр" залишок коштів в сумі 8 186 грн, в т.ч. КЕКВ 2120 - 7 349 грн утворився в зв"язку з тим, що в установі працює два працівника з інвалідністю.  Залишок коштів по комунальних послугах КЕКВ 2270 -788 грн пов'язаний з економним споживання електроенергії, та меншим обсягом споживання послуг по вивозу сміття.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збільшення обсягів витрат на проведення молодіжних заходів для молоді міста в сумі 42 953 грн в зв'язку перерозподілом коштів, запланованих для забезпечення путівками дітей в літні табори для їх оздоровлення;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збільшення обсягів витрат на 57 000 грн для забезпечення путівками дітей в літні табори денного перебування,  в зв'язку перерозподілом коштів, запланованих для забезпечення путівками дітей в літні табори для їх оздоровлення.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СФ не залучені благодійні кошти в сумі 2 688 грн по КУ "Молодіжний центр".                                                                                                                                                                                                                                         Станом на 01.01.2022 року фактично зайнято 32,0 штатних одиниць, що менше на 8 одиниц ніж в штатному розкладі установ. Зменшення: по КУ "Молодіжний центр" 1 шт.од. спеціаліста; СКЦ "Плоскирів" 7 шт. од. - 1 ст. директора; спеціалісти 5,5 шт. од. (0,25 ст. - інспектор з кадрів; 0,25 ст. - звукооператор; 2 ст. - інструктор-методист з фізичної культури та спорту; 2 ст. - адміністратора; 1 ст.-інженер з охорони праці; 0,5 ст. керівник гуртка.                 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</si>
  <si>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- збільшення динаміки кількості запланованих тематичних масових заходів СКЦ "Плоскирів" на 138 %, порівняно з минулим роком,  пов'язано з проведенням позапланових заходів;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відсутність динаміки середніх витрат на оздоровлення однієї дитини, порівняно з минулим роком, поясюється відміною проведення літніх таборів для відпочику та оздоровлення  дітей в зв'язку із перерозподілом коштів;                                                                                                                                                                                                                                                               - збільшення динаміки середніх витрат на відпочинок однієї дитини на 645 %, порівняно з минулим роком, пов'язано і збільшенням обсягів витрат на 57 000 грн для забезпечення путівками дітей в літні табори денного перебування , запланованих для забезпечення путівками дітей в літні табори для їх оздоровлення (перерозподіл коштів).            </t>
  </si>
  <si>
    <t>Заступник начальника управління</t>
  </si>
  <si>
    <t>Олена МАНДЗІЙ</t>
  </si>
  <si>
    <t xml:space="preserve">Пояснення щодо причин розбіжностей між фактичними та затвердженими результативними показниками: в зв'язку із збільшенням обсягів витрат на 57 000 грн для забезпечення путівками дітей в літні табори денного перебування (перерозподіл коштів, запланованих для забезпечення путівками дітей в літні табори для їх оздоровлення)  збільшилась кількість дітей, яким надані послуги з відпочинку на 78 осіб.    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</si>
  <si>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середні витрати на утримання одного відвідувача СКЦ "Плоскирів"</t>
  </si>
  <si>
    <t>середні витрати на проведення одного заходу КУ "Молодіжний центр"</t>
  </si>
  <si>
    <t xml:space="preserve">Не використані кошти по ЗФ - 8 186 грн по: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КУ "Молодіжний центр" залишок коштів в сумі -  -8 186 грн, в т.ч. КЕКВ 2120 - 7 349 грн утворився в зв"язку з тим, що в установі працює два працівника з інвалідністю.  Залишок коштів по комунальних послугах КЕКВ 2270 -788 грн пов'язаний з економним споживання електроенергії, та меншим обсягом споживання послуг по вивозу сміття.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збільшення обсягів витрат на проведення молодіжних заходів для молоді міста в сумі 42 953 грн в зв'язку перерозподілом коштів, запланованих для забезпечення путівками дітей в літні табори для їх оздоровлення;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збільшення обсягів витрат на 57 000 грн для забезпечення путівками дітей в літні табори денного перебування,  в зв'язку перерозподілом коштів, запланованих для забезпечення путівками дітей в літні табори для їх оздоровлення.                                                                                                                                                                                                                                                                                                                                               Касові видатки по спецфонду КУ "Молодіжний центр"  за 2021 рік -  911 202 грн, в т.ч. безоплатно отримане приміщення по вул. Сковороди, 11  на суму  910 522 грн, 680 грн - адміністративний збір за внесення змін до Положення комунальної установи "Молодіжний центр".                                                                                                                                                                                                              </t>
  </si>
  <si>
    <r>
      <t>Пояснення щодо причин розбіжностей між фактичними та затвердженими результативними показниками:</t>
    </r>
    <r>
      <rPr>
        <sz val="10"/>
        <color indexed="8"/>
        <rFont val="Times New Roman"/>
        <family val="1"/>
        <charset val="204"/>
      </rPr>
      <t xml:space="preserve"> відхилення в сумі 7 143 грн середніх витрат на оздоровлення однієї дитини в зв'язку із перерозподілом коштів в сумі 100 000 грн, запланованих для забезпечення путівками дітей в літні табори для їх оздоровлення.      </t>
    </r>
    <r>
      <rPr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</si>
</sst>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/>
    <xf numFmtId="3" fontId="3" fillId="0" borderId="4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9" fillId="0" borderId="0" xfId="0" applyFont="1"/>
    <xf numFmtId="3" fontId="2" fillId="0" borderId="9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/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abSelected="1" view="pageBreakPreview" topLeftCell="A104" zoomScaleNormal="100" zoomScaleSheetLayoutView="100" workbookViewId="0">
      <selection activeCell="A96" sqref="A96"/>
    </sheetView>
  </sheetViews>
  <sheetFormatPr defaultRowHeight="15.75" x14ac:dyDescent="0.25"/>
  <cols>
    <col min="1" max="1" width="4.42578125" style="5" customWidth="1"/>
    <col min="2" max="2" width="25.85546875" style="5" customWidth="1"/>
    <col min="3" max="3" width="11" style="5" customWidth="1"/>
    <col min="4" max="4" width="11.5703125" style="5" customWidth="1"/>
    <col min="5" max="5" width="13" style="5" customWidth="1"/>
    <col min="6" max="6" width="11.42578125" style="5" customWidth="1"/>
    <col min="7" max="8" width="13" style="5" customWidth="1"/>
    <col min="9" max="9" width="11.85546875" style="5" customWidth="1"/>
    <col min="10" max="10" width="11.5703125" style="5" customWidth="1"/>
    <col min="11" max="11" width="13.42578125" style="5" customWidth="1"/>
    <col min="12" max="12" width="10.42578125" style="5" customWidth="1"/>
    <col min="13" max="13" width="10.140625" style="5" customWidth="1"/>
    <col min="14" max="16384" width="9.140625" style="5"/>
  </cols>
  <sheetData>
    <row r="1" spans="1:13" ht="15.75" customHeight="1" x14ac:dyDescent="0.25">
      <c r="J1" s="61" t="s">
        <v>13</v>
      </c>
      <c r="K1" s="61"/>
      <c r="L1" s="61"/>
      <c r="M1" s="61"/>
    </row>
    <row r="2" spans="1:13" x14ac:dyDescent="0.25">
      <c r="J2" s="61"/>
      <c r="K2" s="61"/>
      <c r="L2" s="61"/>
      <c r="M2" s="61"/>
    </row>
    <row r="3" spans="1:13" x14ac:dyDescent="0.25">
      <c r="J3" s="61"/>
      <c r="K3" s="61"/>
      <c r="L3" s="61"/>
      <c r="M3" s="61"/>
    </row>
    <row r="4" spans="1:13" x14ac:dyDescent="0.25">
      <c r="J4" s="61"/>
      <c r="K4" s="61"/>
      <c r="L4" s="61"/>
      <c r="M4" s="61"/>
    </row>
    <row r="5" spans="1:13" ht="15.6" customHeight="1" x14ac:dyDescent="0.25">
      <c r="A5" s="62" t="s">
        <v>14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15.6" customHeight="1" x14ac:dyDescent="0.25">
      <c r="A6" s="62" t="s">
        <v>100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6" customHeight="1" x14ac:dyDescent="0.25">
      <c r="A7" s="63" t="s">
        <v>15</v>
      </c>
      <c r="B7" s="6">
        <v>1100000</v>
      </c>
      <c r="C7" s="1"/>
      <c r="E7" s="64" t="s">
        <v>16</v>
      </c>
      <c r="F7" s="64"/>
      <c r="G7" s="64"/>
      <c r="H7" s="64"/>
      <c r="I7" s="64"/>
      <c r="J7" s="64"/>
      <c r="K7" s="64"/>
      <c r="L7" s="64"/>
      <c r="M7" s="64"/>
    </row>
    <row r="8" spans="1:13" s="16" customFormat="1" ht="15" customHeight="1" x14ac:dyDescent="0.2">
      <c r="A8" s="63"/>
      <c r="B8" s="14" t="s">
        <v>17</v>
      </c>
      <c r="C8" s="15"/>
      <c r="D8" s="17"/>
      <c r="E8" s="65" t="s">
        <v>18</v>
      </c>
      <c r="F8" s="65"/>
      <c r="G8" s="65"/>
      <c r="H8" s="65"/>
      <c r="I8" s="65"/>
      <c r="J8" s="65"/>
      <c r="K8" s="65"/>
      <c r="L8" s="65"/>
      <c r="M8" s="65"/>
    </row>
    <row r="9" spans="1:13" ht="15.6" customHeight="1" x14ac:dyDescent="0.25">
      <c r="A9" s="63" t="s">
        <v>19</v>
      </c>
      <c r="B9" s="6">
        <v>1110000</v>
      </c>
      <c r="C9" s="1"/>
      <c r="E9" s="64" t="s">
        <v>16</v>
      </c>
      <c r="F9" s="64"/>
      <c r="G9" s="64"/>
      <c r="H9" s="64"/>
      <c r="I9" s="64"/>
      <c r="J9" s="64"/>
      <c r="K9" s="64"/>
      <c r="L9" s="64"/>
      <c r="M9" s="64"/>
    </row>
    <row r="10" spans="1:13" ht="15" customHeight="1" x14ac:dyDescent="0.25">
      <c r="A10" s="63"/>
      <c r="B10" s="7" t="s">
        <v>17</v>
      </c>
      <c r="C10" s="1"/>
      <c r="E10" s="65" t="s">
        <v>0</v>
      </c>
      <c r="F10" s="65"/>
      <c r="G10" s="65"/>
      <c r="H10" s="65"/>
      <c r="I10" s="65"/>
      <c r="J10" s="65"/>
      <c r="K10" s="65"/>
      <c r="L10" s="65"/>
      <c r="M10" s="65"/>
    </row>
    <row r="11" spans="1:13" ht="17.100000000000001" customHeight="1" x14ac:dyDescent="0.25">
      <c r="A11" s="63" t="s">
        <v>20</v>
      </c>
      <c r="B11" s="21">
        <v>1113133</v>
      </c>
      <c r="C11" s="21">
        <v>1040</v>
      </c>
      <c r="E11" s="66" t="s">
        <v>21</v>
      </c>
      <c r="F11" s="66"/>
      <c r="G11" s="66"/>
      <c r="H11" s="66"/>
      <c r="I11" s="66"/>
      <c r="J11" s="66"/>
      <c r="K11" s="66"/>
      <c r="L11" s="66"/>
      <c r="M11" s="66"/>
    </row>
    <row r="12" spans="1:13" ht="28.5" customHeight="1" x14ac:dyDescent="0.25">
      <c r="A12" s="63"/>
      <c r="B12" s="18" t="s">
        <v>22</v>
      </c>
      <c r="C12" s="18" t="s">
        <v>23</v>
      </c>
      <c r="D12" s="16"/>
      <c r="E12" s="65" t="s">
        <v>24</v>
      </c>
      <c r="F12" s="65"/>
      <c r="G12" s="65"/>
      <c r="H12" s="65"/>
      <c r="I12" s="65"/>
      <c r="J12" s="65"/>
      <c r="K12" s="65"/>
      <c r="L12" s="65"/>
      <c r="M12" s="65"/>
    </row>
    <row r="13" spans="1:13" ht="19.5" customHeight="1" x14ac:dyDescent="0.25">
      <c r="A13" s="67" t="s">
        <v>25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x14ac:dyDescent="0.25">
      <c r="A14" s="2"/>
    </row>
    <row r="15" spans="1:13" ht="31.35" customHeight="1" x14ac:dyDescent="0.25">
      <c r="A15" s="3" t="s">
        <v>26</v>
      </c>
      <c r="B15" s="68" t="s">
        <v>2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1:13" ht="17.25" customHeight="1" x14ac:dyDescent="0.25">
      <c r="A16" s="3" t="s">
        <v>15</v>
      </c>
      <c r="B16" s="69" t="s">
        <v>97</v>
      </c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</row>
    <row r="17" spans="1:26" ht="15.6" customHeight="1" x14ac:dyDescent="0.25">
      <c r="A17" s="3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1:26" ht="6.6" customHeight="1" x14ac:dyDescent="0.25">
      <c r="A18" s="2"/>
    </row>
    <row r="19" spans="1:26" ht="33.75" customHeight="1" x14ac:dyDescent="0.25">
      <c r="A19" s="70" t="s">
        <v>82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</row>
    <row r="20" spans="1:26" ht="10.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</row>
    <row r="21" spans="1:26" x14ac:dyDescent="0.25">
      <c r="A21" s="9" t="s">
        <v>27</v>
      </c>
    </row>
    <row r="22" spans="1:26" x14ac:dyDescent="0.25">
      <c r="A22" s="2"/>
    </row>
    <row r="23" spans="1:26" ht="32.25" customHeight="1" x14ac:dyDescent="0.25">
      <c r="A23" s="3" t="s">
        <v>26</v>
      </c>
      <c r="B23" s="68" t="s">
        <v>3</v>
      </c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1:26" ht="36" customHeight="1" x14ac:dyDescent="0.25">
      <c r="A24" s="3" t="s">
        <v>15</v>
      </c>
      <c r="B24" s="69" t="s">
        <v>64</v>
      </c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</row>
    <row r="25" spans="1:26" ht="15.6" hidden="1" customHeight="1" x14ac:dyDescent="0.25">
      <c r="A25" s="3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26" x14ac:dyDescent="0.25">
      <c r="A26" s="2"/>
    </row>
    <row r="27" spans="1:26" x14ac:dyDescent="0.25">
      <c r="A27" s="9" t="s">
        <v>28</v>
      </c>
    </row>
    <row r="28" spans="1:26" ht="17.25" customHeight="1" x14ac:dyDescent="0.25">
      <c r="A28" s="71" t="s">
        <v>4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  <row r="29" spans="1:26" x14ac:dyDescent="0.25">
      <c r="A29" s="2"/>
    </row>
    <row r="30" spans="1:26" ht="30" customHeight="1" x14ac:dyDescent="0.25">
      <c r="A30" s="68" t="s">
        <v>26</v>
      </c>
      <c r="B30" s="68" t="s">
        <v>29</v>
      </c>
      <c r="C30" s="68"/>
      <c r="D30" s="68"/>
      <c r="E30" s="68" t="s">
        <v>30</v>
      </c>
      <c r="F30" s="68"/>
      <c r="G30" s="68"/>
      <c r="H30" s="68" t="s">
        <v>31</v>
      </c>
      <c r="I30" s="68"/>
      <c r="J30" s="68"/>
      <c r="K30" s="68" t="s">
        <v>32</v>
      </c>
      <c r="L30" s="68"/>
      <c r="M30" s="68"/>
      <c r="R30" s="63"/>
      <c r="S30" s="63"/>
      <c r="T30" s="63"/>
      <c r="U30" s="63"/>
      <c r="V30" s="63"/>
      <c r="W30" s="63"/>
      <c r="X30" s="63"/>
      <c r="Y30" s="63"/>
      <c r="Z30" s="63"/>
    </row>
    <row r="31" spans="1:26" ht="50.45" customHeight="1" x14ac:dyDescent="0.25">
      <c r="A31" s="68"/>
      <c r="B31" s="68"/>
      <c r="C31" s="68"/>
      <c r="D31" s="68"/>
      <c r="E31" s="30" t="s">
        <v>33</v>
      </c>
      <c r="F31" s="30" t="s">
        <v>34</v>
      </c>
      <c r="G31" s="30" t="s">
        <v>35</v>
      </c>
      <c r="H31" s="30" t="s">
        <v>33</v>
      </c>
      <c r="I31" s="30" t="s">
        <v>34</v>
      </c>
      <c r="J31" s="30" t="s">
        <v>35</v>
      </c>
      <c r="K31" s="30" t="s">
        <v>33</v>
      </c>
      <c r="L31" s="30" t="s">
        <v>34</v>
      </c>
      <c r="M31" s="30" t="s">
        <v>35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s="16" customFormat="1" ht="12" x14ac:dyDescent="0.2">
      <c r="A32" s="26">
        <v>1</v>
      </c>
      <c r="B32" s="72">
        <v>2</v>
      </c>
      <c r="C32" s="72"/>
      <c r="D32" s="72"/>
      <c r="E32" s="26">
        <v>3</v>
      </c>
      <c r="F32" s="26">
        <v>4</v>
      </c>
      <c r="G32" s="26">
        <v>5</v>
      </c>
      <c r="H32" s="26">
        <v>6</v>
      </c>
      <c r="I32" s="26">
        <v>7</v>
      </c>
      <c r="J32" s="26">
        <v>8</v>
      </c>
      <c r="K32" s="26">
        <v>9</v>
      </c>
      <c r="L32" s="26">
        <v>10</v>
      </c>
      <c r="M32" s="26">
        <v>11</v>
      </c>
      <c r="R32" s="45"/>
      <c r="S32" s="45"/>
      <c r="T32" s="45"/>
      <c r="U32" s="45"/>
      <c r="V32" s="45"/>
      <c r="W32" s="45"/>
      <c r="X32" s="45"/>
      <c r="Y32" s="45"/>
      <c r="Z32" s="45"/>
    </row>
    <row r="33" spans="1:26" hidden="1" x14ac:dyDescent="0.25">
      <c r="A33" s="3"/>
      <c r="B33" s="74"/>
      <c r="C33" s="75"/>
      <c r="D33" s="76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33.6" customHeight="1" x14ac:dyDescent="0.25">
      <c r="A34" s="26">
        <v>1</v>
      </c>
      <c r="B34" s="73" t="s">
        <v>65</v>
      </c>
      <c r="C34" s="73"/>
      <c r="D34" s="73"/>
      <c r="E34" s="19">
        <v>4466220</v>
      </c>
      <c r="F34" s="19"/>
      <c r="G34" s="19">
        <f t="shared" ref="G34:G39" si="0">E34+F34</f>
        <v>4466220</v>
      </c>
      <c r="H34" s="19">
        <f>G34</f>
        <v>4466220</v>
      </c>
      <c r="I34" s="19"/>
      <c r="J34" s="19">
        <f>H34</f>
        <v>4466220</v>
      </c>
      <c r="K34" s="19">
        <v>0</v>
      </c>
      <c r="L34" s="19"/>
      <c r="M34" s="19">
        <v>0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42" customHeight="1" x14ac:dyDescent="0.25">
      <c r="A35" s="26">
        <v>2</v>
      </c>
      <c r="B35" s="73" t="s">
        <v>36</v>
      </c>
      <c r="C35" s="73"/>
      <c r="D35" s="73"/>
      <c r="E35" s="19">
        <v>1401296</v>
      </c>
      <c r="F35" s="19">
        <v>3000</v>
      </c>
      <c r="G35" s="19">
        <f t="shared" si="0"/>
        <v>1404296</v>
      </c>
      <c r="H35" s="19">
        <v>1393158</v>
      </c>
      <c r="I35" s="19">
        <v>911202</v>
      </c>
      <c r="J35" s="56">
        <f>H35+I35</f>
        <v>2304360</v>
      </c>
      <c r="K35" s="19">
        <f>H35-E35</f>
        <v>-8138</v>
      </c>
      <c r="L35" s="19">
        <f>I35-F35</f>
        <v>908202</v>
      </c>
      <c r="M35" s="19">
        <f>J35-G35</f>
        <v>900064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59.45" customHeight="1" x14ac:dyDescent="0.25">
      <c r="A36" s="26">
        <v>3</v>
      </c>
      <c r="B36" s="77" t="s">
        <v>103</v>
      </c>
      <c r="C36" s="78"/>
      <c r="D36" s="79"/>
      <c r="E36" s="19">
        <v>60000</v>
      </c>
      <c r="F36" s="19"/>
      <c r="G36" s="19">
        <f t="shared" si="0"/>
        <v>60000</v>
      </c>
      <c r="H36" s="19">
        <v>60000</v>
      </c>
      <c r="I36" s="19"/>
      <c r="J36" s="19">
        <f>H36</f>
        <v>60000</v>
      </c>
      <c r="K36" s="19">
        <v>0</v>
      </c>
      <c r="L36" s="19"/>
      <c r="M36" s="19">
        <v>0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39" customHeight="1" x14ac:dyDescent="0.25">
      <c r="A37" s="26">
        <v>4</v>
      </c>
      <c r="B37" s="77" t="s">
        <v>83</v>
      </c>
      <c r="C37" s="78"/>
      <c r="D37" s="79"/>
      <c r="E37" s="19">
        <v>1114355</v>
      </c>
      <c r="F37" s="19"/>
      <c r="G37" s="19">
        <f t="shared" si="0"/>
        <v>1114355</v>
      </c>
      <c r="H37" s="19">
        <f>E37+43000-47</f>
        <v>1157308</v>
      </c>
      <c r="I37" s="19"/>
      <c r="J37" s="19">
        <f>H37</f>
        <v>1157308</v>
      </c>
      <c r="K37" s="19">
        <f>J37-G37</f>
        <v>42953</v>
      </c>
      <c r="L37" s="19"/>
      <c r="M37" s="19">
        <f>K37</f>
        <v>42953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57" customHeight="1" x14ac:dyDescent="0.25">
      <c r="A38" s="26">
        <v>5</v>
      </c>
      <c r="B38" s="73" t="s">
        <v>102</v>
      </c>
      <c r="C38" s="73"/>
      <c r="D38" s="73"/>
      <c r="E38" s="19" t="s">
        <v>104</v>
      </c>
      <c r="F38" s="19"/>
      <c r="G38" s="19" t="s">
        <v>104</v>
      </c>
      <c r="H38" s="19" t="s">
        <v>112</v>
      </c>
      <c r="I38" s="19"/>
      <c r="J38" s="19" t="s">
        <v>112</v>
      </c>
      <c r="K38" s="57" t="s">
        <v>113</v>
      </c>
      <c r="L38" s="19"/>
      <c r="M38" s="57" t="s">
        <v>113</v>
      </c>
      <c r="R38" s="4"/>
      <c r="S38" s="4"/>
      <c r="T38" s="4"/>
      <c r="U38" s="4"/>
      <c r="V38" s="4"/>
      <c r="W38" s="4"/>
      <c r="X38" s="4"/>
      <c r="Y38" s="4"/>
      <c r="Z38" s="4"/>
    </row>
    <row r="39" spans="1:26" ht="28.5" customHeight="1" x14ac:dyDescent="0.25">
      <c r="A39" s="3"/>
      <c r="B39" s="68" t="s">
        <v>5</v>
      </c>
      <c r="C39" s="68"/>
      <c r="D39" s="68"/>
      <c r="E39" s="20">
        <v>7191871</v>
      </c>
      <c r="F39" s="20">
        <f>F35</f>
        <v>3000</v>
      </c>
      <c r="G39" s="20">
        <f t="shared" si="0"/>
        <v>7194871</v>
      </c>
      <c r="H39" s="20">
        <f>H34+H35+H36+H37+107000</f>
        <v>7183686</v>
      </c>
      <c r="I39" s="58">
        <f>I35</f>
        <v>911202</v>
      </c>
      <c r="J39" s="20">
        <f>H39+I39</f>
        <v>8094888</v>
      </c>
      <c r="K39" s="20">
        <f>K35-48</f>
        <v>-8186</v>
      </c>
      <c r="L39" s="20">
        <f>L35</f>
        <v>908202</v>
      </c>
      <c r="M39" s="20">
        <f>K39+L39</f>
        <v>900016</v>
      </c>
      <c r="R39" s="4"/>
      <c r="S39" s="4"/>
      <c r="T39" s="4"/>
      <c r="U39" s="4"/>
      <c r="V39" s="4"/>
      <c r="W39" s="4"/>
      <c r="X39" s="4"/>
      <c r="Y39" s="4"/>
      <c r="Z39" s="4"/>
    </row>
    <row r="40" spans="1:26" ht="1.5" hidden="1" customHeight="1" x14ac:dyDescent="0.25">
      <c r="A40" s="3"/>
      <c r="B40" s="68"/>
      <c r="C40" s="68"/>
      <c r="D40" s="68"/>
      <c r="E40" s="3"/>
      <c r="F40" s="3"/>
      <c r="G40" s="3"/>
      <c r="H40" s="3"/>
      <c r="I40" s="3"/>
      <c r="J40" s="3"/>
      <c r="K40" s="3"/>
      <c r="L40" s="3"/>
      <c r="M40" s="3"/>
      <c r="R40" s="4"/>
      <c r="S40" s="4"/>
      <c r="T40" s="4"/>
      <c r="U40" s="4"/>
      <c r="V40" s="4"/>
      <c r="W40" s="4"/>
      <c r="X40" s="4"/>
      <c r="Y40" s="4"/>
      <c r="Z40" s="4"/>
    </row>
    <row r="41" spans="1:26" ht="31.7" customHeight="1" x14ac:dyDescent="0.25">
      <c r="A41" s="80" t="s">
        <v>37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</row>
    <row r="42" spans="1:26" ht="128.44999999999999" customHeight="1" x14ac:dyDescent="0.25">
      <c r="A42" s="2"/>
      <c r="B42" s="83" t="s">
        <v>121</v>
      </c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12"/>
    </row>
    <row r="43" spans="1:26" ht="33" customHeight="1" x14ac:dyDescent="0.25">
      <c r="A43" s="81" t="s">
        <v>38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1:26" ht="21.6" customHeight="1" x14ac:dyDescent="0.25">
      <c r="A44" s="71" t="s">
        <v>4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</row>
    <row r="45" spans="1:26" ht="11.45" hidden="1" customHeight="1" x14ac:dyDescent="0.25">
      <c r="A45" s="2"/>
    </row>
    <row r="46" spans="1:26" s="39" customFormat="1" ht="31.5" customHeight="1" x14ac:dyDescent="0.2">
      <c r="A46" s="82" t="s">
        <v>1</v>
      </c>
      <c r="B46" s="82" t="s">
        <v>39</v>
      </c>
      <c r="C46" s="82"/>
      <c r="D46" s="82"/>
      <c r="E46" s="82" t="s">
        <v>30</v>
      </c>
      <c r="F46" s="82"/>
      <c r="G46" s="82"/>
      <c r="H46" s="82" t="s">
        <v>31</v>
      </c>
      <c r="I46" s="82"/>
      <c r="J46" s="82"/>
      <c r="K46" s="82" t="s">
        <v>32</v>
      </c>
      <c r="L46" s="82"/>
      <c r="M46" s="82"/>
    </row>
    <row r="47" spans="1:26" s="39" customFormat="1" ht="33.75" customHeight="1" x14ac:dyDescent="0.2">
      <c r="A47" s="82"/>
      <c r="B47" s="82"/>
      <c r="C47" s="82"/>
      <c r="D47" s="82"/>
      <c r="E47" s="30" t="s">
        <v>33</v>
      </c>
      <c r="F47" s="30" t="s">
        <v>34</v>
      </c>
      <c r="G47" s="30" t="s">
        <v>35</v>
      </c>
      <c r="H47" s="30" t="s">
        <v>33</v>
      </c>
      <c r="I47" s="30" t="s">
        <v>34</v>
      </c>
      <c r="J47" s="30" t="s">
        <v>35</v>
      </c>
      <c r="K47" s="30" t="s">
        <v>33</v>
      </c>
      <c r="L47" s="30" t="s">
        <v>34</v>
      </c>
      <c r="M47" s="30" t="s">
        <v>35</v>
      </c>
    </row>
    <row r="48" spans="1:26" s="16" customFormat="1" ht="12" x14ac:dyDescent="0.2">
      <c r="A48" s="26">
        <v>1</v>
      </c>
      <c r="B48" s="72">
        <v>2</v>
      </c>
      <c r="C48" s="72"/>
      <c r="D48" s="72"/>
      <c r="E48" s="26">
        <v>3</v>
      </c>
      <c r="F48" s="26">
        <v>4</v>
      </c>
      <c r="G48" s="26">
        <v>5</v>
      </c>
      <c r="H48" s="26">
        <v>6</v>
      </c>
      <c r="I48" s="26">
        <v>7</v>
      </c>
      <c r="J48" s="26">
        <v>8</v>
      </c>
      <c r="K48" s="26">
        <v>9</v>
      </c>
      <c r="L48" s="26">
        <v>10</v>
      </c>
      <c r="M48" s="26">
        <v>11</v>
      </c>
    </row>
    <row r="49" spans="1:13" ht="59.45" customHeight="1" x14ac:dyDescent="0.25">
      <c r="A49" s="26">
        <v>1</v>
      </c>
      <c r="B49" s="85" t="s">
        <v>44</v>
      </c>
      <c r="C49" s="85"/>
      <c r="D49" s="85"/>
      <c r="E49" s="19">
        <f>E39</f>
        <v>7191871</v>
      </c>
      <c r="F49" s="19">
        <f>F39</f>
        <v>3000</v>
      </c>
      <c r="G49" s="19">
        <f>E49+F49</f>
        <v>7194871</v>
      </c>
      <c r="H49" s="19">
        <f>H39</f>
        <v>7183686</v>
      </c>
      <c r="I49" s="19">
        <f>I51</f>
        <v>911202</v>
      </c>
      <c r="J49" s="19">
        <f>H49+I49</f>
        <v>8094888</v>
      </c>
      <c r="K49" s="19">
        <v>-8186</v>
      </c>
      <c r="L49" s="22">
        <f>I49-F49</f>
        <v>908202</v>
      </c>
      <c r="M49" s="19">
        <v>900016</v>
      </c>
    </row>
    <row r="50" spans="1:13" ht="60.6" hidden="1" customHeight="1" x14ac:dyDescent="0.25">
      <c r="A50" s="13">
        <v>2</v>
      </c>
      <c r="B50" s="84" t="s">
        <v>66</v>
      </c>
      <c r="C50" s="84"/>
      <c r="D50" s="84"/>
      <c r="E50" s="22"/>
      <c r="F50" s="22"/>
      <c r="G50" s="22"/>
      <c r="H50" s="22"/>
      <c r="I50" s="22"/>
      <c r="J50" s="22"/>
      <c r="K50" s="22"/>
      <c r="L50" s="22"/>
      <c r="M50" s="22"/>
    </row>
    <row r="51" spans="1:13" ht="21.6" customHeight="1" x14ac:dyDescent="0.25">
      <c r="A51" s="23"/>
      <c r="B51" s="86" t="s">
        <v>5</v>
      </c>
      <c r="C51" s="87"/>
      <c r="D51" s="88"/>
      <c r="E51" s="24">
        <f>E49+E50</f>
        <v>7191871</v>
      </c>
      <c r="F51" s="24">
        <f>F49</f>
        <v>3000</v>
      </c>
      <c r="G51" s="24">
        <f>E51+F51</f>
        <v>7194871</v>
      </c>
      <c r="H51" s="24">
        <f>H49+H50</f>
        <v>7183686</v>
      </c>
      <c r="I51" s="24">
        <f>I39</f>
        <v>911202</v>
      </c>
      <c r="J51" s="24">
        <f>J49+J50</f>
        <v>8094888</v>
      </c>
      <c r="K51" s="24">
        <f>K49+K50</f>
        <v>-8186</v>
      </c>
      <c r="L51" s="24">
        <f>L49</f>
        <v>908202</v>
      </c>
      <c r="M51" s="24">
        <f>M49</f>
        <v>900016</v>
      </c>
    </row>
    <row r="52" spans="1:13" ht="12" customHeight="1" x14ac:dyDescent="0.25">
      <c r="A52" s="2"/>
    </row>
    <row r="53" spans="1:13" x14ac:dyDescent="0.25">
      <c r="A53" s="9" t="s">
        <v>40</v>
      </c>
    </row>
    <row r="54" spans="1:13" x14ac:dyDescent="0.25">
      <c r="A54" s="2"/>
    </row>
    <row r="55" spans="1:13" s="39" customFormat="1" ht="57" customHeight="1" x14ac:dyDescent="0.2">
      <c r="A55" s="82" t="s">
        <v>1</v>
      </c>
      <c r="B55" s="82" t="s">
        <v>41</v>
      </c>
      <c r="C55" s="82" t="s">
        <v>6</v>
      </c>
      <c r="D55" s="82" t="s">
        <v>7</v>
      </c>
      <c r="E55" s="82" t="s">
        <v>30</v>
      </c>
      <c r="F55" s="82"/>
      <c r="G55" s="82"/>
      <c r="H55" s="82" t="s">
        <v>42</v>
      </c>
      <c r="I55" s="82"/>
      <c r="J55" s="82"/>
      <c r="K55" s="82" t="s">
        <v>32</v>
      </c>
      <c r="L55" s="82"/>
      <c r="M55" s="82"/>
    </row>
    <row r="56" spans="1:13" s="39" customFormat="1" ht="57" customHeight="1" x14ac:dyDescent="0.2">
      <c r="A56" s="82"/>
      <c r="B56" s="82"/>
      <c r="C56" s="82"/>
      <c r="D56" s="82"/>
      <c r="E56" s="30" t="s">
        <v>33</v>
      </c>
      <c r="F56" s="30" t="s">
        <v>34</v>
      </c>
      <c r="G56" s="30" t="s">
        <v>35</v>
      </c>
      <c r="H56" s="30" t="s">
        <v>33</v>
      </c>
      <c r="I56" s="30" t="s">
        <v>34</v>
      </c>
      <c r="J56" s="30" t="s">
        <v>35</v>
      </c>
      <c r="K56" s="30" t="s">
        <v>33</v>
      </c>
      <c r="L56" s="30" t="s">
        <v>34</v>
      </c>
      <c r="M56" s="30" t="s">
        <v>35</v>
      </c>
    </row>
    <row r="57" spans="1:13" s="16" customFormat="1" ht="12" x14ac:dyDescent="0.2">
      <c r="A57" s="26">
        <v>1</v>
      </c>
      <c r="B57" s="26">
        <v>2</v>
      </c>
      <c r="C57" s="26">
        <v>3</v>
      </c>
      <c r="D57" s="26">
        <v>4</v>
      </c>
      <c r="E57" s="26">
        <v>5</v>
      </c>
      <c r="F57" s="26">
        <v>6</v>
      </c>
      <c r="G57" s="26">
        <v>7</v>
      </c>
      <c r="H57" s="26">
        <v>8</v>
      </c>
      <c r="I57" s="26">
        <v>9</v>
      </c>
      <c r="J57" s="26">
        <v>10</v>
      </c>
      <c r="K57" s="26">
        <v>11</v>
      </c>
      <c r="L57" s="26">
        <v>12</v>
      </c>
      <c r="M57" s="26">
        <v>13</v>
      </c>
    </row>
    <row r="58" spans="1:13" x14ac:dyDescent="0.25">
      <c r="A58" s="3"/>
      <c r="B58" s="8" t="s">
        <v>8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28.35" customHeight="1" x14ac:dyDescent="0.25">
      <c r="A59" s="26">
        <v>1</v>
      </c>
      <c r="B59" s="25" t="s">
        <v>45</v>
      </c>
      <c r="C59" s="26" t="s">
        <v>46</v>
      </c>
      <c r="D59" s="26" t="s">
        <v>47</v>
      </c>
      <c r="E59" s="3">
        <v>3</v>
      </c>
      <c r="F59" s="3">
        <v>1</v>
      </c>
      <c r="G59" s="3">
        <v>3</v>
      </c>
      <c r="H59" s="3">
        <v>3</v>
      </c>
      <c r="I59" s="3">
        <v>1</v>
      </c>
      <c r="J59" s="3">
        <v>3</v>
      </c>
      <c r="K59" s="3">
        <v>0</v>
      </c>
      <c r="L59" s="3">
        <v>0</v>
      </c>
      <c r="M59" s="3">
        <v>0</v>
      </c>
    </row>
    <row r="60" spans="1:13" ht="24" x14ac:dyDescent="0.25">
      <c r="A60" s="26">
        <v>2</v>
      </c>
      <c r="B60" s="25" t="s">
        <v>81</v>
      </c>
      <c r="C60" s="59" t="s">
        <v>46</v>
      </c>
      <c r="D60" s="59" t="s">
        <v>53</v>
      </c>
      <c r="E60" s="3">
        <v>40</v>
      </c>
      <c r="F60" s="3"/>
      <c r="G60" s="3">
        <v>40</v>
      </c>
      <c r="H60" s="3">
        <v>32</v>
      </c>
      <c r="I60" s="3"/>
      <c r="J60" s="3">
        <f>H60</f>
        <v>32</v>
      </c>
      <c r="K60" s="3">
        <f>H60-E60</f>
        <v>-8</v>
      </c>
      <c r="L60" s="3"/>
      <c r="M60" s="3">
        <f>J60-G60</f>
        <v>-8</v>
      </c>
    </row>
    <row r="61" spans="1:13" hidden="1" x14ac:dyDescent="0.25">
      <c r="A61" s="26"/>
      <c r="B61" s="25" t="s">
        <v>48</v>
      </c>
      <c r="C61" s="91"/>
      <c r="D61" s="91"/>
      <c r="E61" s="3"/>
      <c r="F61" s="3"/>
      <c r="G61" s="3">
        <v>3</v>
      </c>
      <c r="H61" s="3"/>
      <c r="I61" s="3"/>
      <c r="J61" s="3"/>
      <c r="K61" s="3">
        <f>H61-E61</f>
        <v>0</v>
      </c>
      <c r="L61" s="3"/>
      <c r="M61" s="3">
        <f>J61-G61</f>
        <v>-3</v>
      </c>
    </row>
    <row r="62" spans="1:13" x14ac:dyDescent="0.25">
      <c r="A62" s="26">
        <v>3</v>
      </c>
      <c r="B62" s="25" t="s">
        <v>49</v>
      </c>
      <c r="C62" s="91"/>
      <c r="D62" s="91"/>
      <c r="E62" s="3">
        <v>8</v>
      </c>
      <c r="F62" s="3"/>
      <c r="G62" s="3">
        <f>E62+F62</f>
        <v>8</v>
      </c>
      <c r="H62" s="3">
        <v>7</v>
      </c>
      <c r="I62" s="3"/>
      <c r="J62" s="3">
        <v>7</v>
      </c>
      <c r="K62" s="3">
        <f>H62-E62</f>
        <v>-1</v>
      </c>
      <c r="L62" s="3"/>
      <c r="M62" s="3">
        <f>J62-G62</f>
        <v>-1</v>
      </c>
    </row>
    <row r="63" spans="1:13" ht="16.350000000000001" customHeight="1" x14ac:dyDescent="0.25">
      <c r="A63" s="26">
        <v>4</v>
      </c>
      <c r="B63" s="25" t="s">
        <v>50</v>
      </c>
      <c r="C63" s="91"/>
      <c r="D63" s="91"/>
      <c r="E63" s="3">
        <v>21.5</v>
      </c>
      <c r="F63" s="3"/>
      <c r="G63" s="3">
        <f t="shared" ref="G63:G71" si="1">E63+F63</f>
        <v>21.5</v>
      </c>
      <c r="H63" s="3">
        <v>15</v>
      </c>
      <c r="I63" s="3"/>
      <c r="J63" s="3">
        <f>H63</f>
        <v>15</v>
      </c>
      <c r="K63" s="3">
        <f>H63-E63</f>
        <v>-6.5</v>
      </c>
      <c r="L63" s="3"/>
      <c r="M63" s="3">
        <f>K63</f>
        <v>-6.5</v>
      </c>
    </row>
    <row r="64" spans="1:13" ht="16.350000000000001" customHeight="1" x14ac:dyDescent="0.25">
      <c r="A64" s="26">
        <v>5</v>
      </c>
      <c r="B64" s="25" t="s">
        <v>67</v>
      </c>
      <c r="C64" s="91"/>
      <c r="D64" s="91"/>
      <c r="E64" s="3">
        <v>1</v>
      </c>
      <c r="F64" s="3"/>
      <c r="G64" s="3">
        <f t="shared" si="1"/>
        <v>1</v>
      </c>
      <c r="H64" s="3">
        <v>0.5</v>
      </c>
      <c r="I64" s="3"/>
      <c r="J64" s="3">
        <v>0.5</v>
      </c>
      <c r="K64" s="3">
        <f>H64-E64</f>
        <v>-0.5</v>
      </c>
      <c r="L64" s="3"/>
      <c r="M64" s="3">
        <v>0</v>
      </c>
    </row>
    <row r="65" spans="1:13" ht="22.7" customHeight="1" x14ac:dyDescent="0.25">
      <c r="A65" s="26">
        <v>6</v>
      </c>
      <c r="B65" s="25" t="s">
        <v>51</v>
      </c>
      <c r="C65" s="91"/>
      <c r="D65" s="91"/>
      <c r="E65" s="3">
        <v>9.5</v>
      </c>
      <c r="F65" s="3"/>
      <c r="G65" s="3">
        <f t="shared" si="1"/>
        <v>9.5</v>
      </c>
      <c r="H65" s="3">
        <v>9.5</v>
      </c>
      <c r="I65" s="3"/>
      <c r="J65" s="3">
        <v>9.5</v>
      </c>
      <c r="K65" s="3">
        <v>0</v>
      </c>
      <c r="L65" s="3"/>
      <c r="M65" s="3">
        <v>0</v>
      </c>
    </row>
    <row r="66" spans="1:13" ht="15" hidden="1" customHeight="1" x14ac:dyDescent="0.25">
      <c r="A66" s="26"/>
      <c r="B66" s="25" t="s">
        <v>68</v>
      </c>
      <c r="C66" s="60"/>
      <c r="D66" s="60"/>
      <c r="E66" s="3"/>
      <c r="F66" s="3"/>
      <c r="G66" s="3">
        <f t="shared" si="1"/>
        <v>0</v>
      </c>
      <c r="H66" s="3"/>
      <c r="I66" s="3"/>
      <c r="J66" s="3"/>
      <c r="K66" s="3"/>
      <c r="L66" s="3"/>
      <c r="M66" s="3"/>
    </row>
    <row r="67" spans="1:13" ht="19.7" customHeight="1" x14ac:dyDescent="0.25">
      <c r="A67" s="26">
        <v>7</v>
      </c>
      <c r="B67" s="25" t="s">
        <v>69</v>
      </c>
      <c r="C67" s="59" t="s">
        <v>59</v>
      </c>
      <c r="D67" s="59" t="s">
        <v>71</v>
      </c>
      <c r="E67" s="19">
        <v>4466220</v>
      </c>
      <c r="F67" s="19"/>
      <c r="G67" s="19">
        <f t="shared" si="1"/>
        <v>4466220</v>
      </c>
      <c r="H67" s="19">
        <v>4466220</v>
      </c>
      <c r="I67" s="19"/>
      <c r="J67" s="19">
        <f>H67</f>
        <v>4466220</v>
      </c>
      <c r="K67" s="19">
        <f>H67-E67</f>
        <v>0</v>
      </c>
      <c r="L67" s="19"/>
      <c r="M67" s="19">
        <f>J67-G67</f>
        <v>0</v>
      </c>
    </row>
    <row r="68" spans="1:13" ht="34.35" customHeight="1" x14ac:dyDescent="0.25">
      <c r="A68" s="26">
        <v>8</v>
      </c>
      <c r="B68" s="25" t="s">
        <v>70</v>
      </c>
      <c r="C68" s="91"/>
      <c r="D68" s="91"/>
      <c r="E68" s="19">
        <v>1401296</v>
      </c>
      <c r="F68" s="19">
        <v>3000</v>
      </c>
      <c r="G68" s="19">
        <f t="shared" si="1"/>
        <v>1404296</v>
      </c>
      <c r="H68" s="19">
        <v>1393158</v>
      </c>
      <c r="I68" s="19">
        <f>I49</f>
        <v>911202</v>
      </c>
      <c r="J68" s="19">
        <f>H68+I68</f>
        <v>2304360</v>
      </c>
      <c r="K68" s="19">
        <f>H68-E68</f>
        <v>-8138</v>
      </c>
      <c r="L68" s="19">
        <f>I68-F68</f>
        <v>908202</v>
      </c>
      <c r="M68" s="19">
        <v>900064</v>
      </c>
    </row>
    <row r="69" spans="1:13" ht="34.35" customHeight="1" x14ac:dyDescent="0.25">
      <c r="A69" s="26">
        <v>9</v>
      </c>
      <c r="B69" s="25" t="s">
        <v>98</v>
      </c>
      <c r="C69" s="91"/>
      <c r="D69" s="91"/>
      <c r="E69" s="19">
        <v>39000</v>
      </c>
      <c r="F69" s="19"/>
      <c r="G69" s="3">
        <f t="shared" si="1"/>
        <v>39000</v>
      </c>
      <c r="H69" s="19">
        <v>39000</v>
      </c>
      <c r="I69" s="19"/>
      <c r="J69" s="19">
        <v>39000</v>
      </c>
      <c r="K69" s="19">
        <f>H69-E69</f>
        <v>0</v>
      </c>
      <c r="L69" s="19"/>
      <c r="M69" s="19">
        <f>J69-G69</f>
        <v>0</v>
      </c>
    </row>
    <row r="70" spans="1:13" ht="36" customHeight="1" x14ac:dyDescent="0.25">
      <c r="A70" s="26">
        <v>10</v>
      </c>
      <c r="B70" s="25" t="s">
        <v>105</v>
      </c>
      <c r="C70" s="91"/>
      <c r="D70" s="91"/>
      <c r="E70" s="19">
        <v>60000</v>
      </c>
      <c r="F70" s="19"/>
      <c r="G70" s="3">
        <f t="shared" si="1"/>
        <v>60000</v>
      </c>
      <c r="H70" s="19">
        <v>60000</v>
      </c>
      <c r="I70" s="19"/>
      <c r="J70" s="19">
        <v>60000</v>
      </c>
      <c r="K70" s="19">
        <f>H70-E70</f>
        <v>0</v>
      </c>
      <c r="L70" s="19"/>
      <c r="M70" s="19">
        <f>J70-G70</f>
        <v>0</v>
      </c>
    </row>
    <row r="71" spans="1:13" ht="40.35" customHeight="1" x14ac:dyDescent="0.25">
      <c r="A71" s="26">
        <v>11</v>
      </c>
      <c r="B71" s="25" t="s">
        <v>84</v>
      </c>
      <c r="C71" s="60"/>
      <c r="D71" s="60"/>
      <c r="E71" s="19">
        <v>1114355</v>
      </c>
      <c r="F71" s="19"/>
      <c r="G71" s="19">
        <f t="shared" si="1"/>
        <v>1114355</v>
      </c>
      <c r="H71" s="19">
        <f>H37</f>
        <v>1157308</v>
      </c>
      <c r="I71" s="19"/>
      <c r="J71" s="19">
        <f>H71</f>
        <v>1157308</v>
      </c>
      <c r="K71" s="19">
        <f>H71-E71</f>
        <v>42953</v>
      </c>
      <c r="L71" s="19"/>
      <c r="M71" s="19">
        <f>J71-G71</f>
        <v>42953</v>
      </c>
    </row>
    <row r="72" spans="1:13" ht="149.1" customHeight="1" x14ac:dyDescent="0.25">
      <c r="A72" s="89" t="s">
        <v>114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</row>
    <row r="73" spans="1:13" x14ac:dyDescent="0.25">
      <c r="A73" s="3"/>
      <c r="B73" s="13" t="s">
        <v>9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ht="36" customHeight="1" x14ac:dyDescent="0.25">
      <c r="A74" s="53">
        <v>12</v>
      </c>
      <c r="B74" s="46" t="s">
        <v>72</v>
      </c>
      <c r="C74" s="28" t="s">
        <v>46</v>
      </c>
      <c r="D74" s="26" t="s">
        <v>55</v>
      </c>
      <c r="E74" s="3">
        <v>65</v>
      </c>
      <c r="F74" s="3"/>
      <c r="G74" s="3">
        <f>E74+F74</f>
        <v>65</v>
      </c>
      <c r="H74" s="42">
        <v>131</v>
      </c>
      <c r="I74" s="3"/>
      <c r="J74" s="42">
        <v>131</v>
      </c>
      <c r="K74" s="3">
        <f>H74-E74</f>
        <v>66</v>
      </c>
      <c r="L74" s="3"/>
      <c r="M74" s="3">
        <f>K74</f>
        <v>66</v>
      </c>
    </row>
    <row r="75" spans="1:13" ht="30.6" customHeight="1" x14ac:dyDescent="0.25">
      <c r="A75" s="53">
        <v>13</v>
      </c>
      <c r="B75" s="46" t="s">
        <v>85</v>
      </c>
      <c r="C75" s="28" t="s">
        <v>46</v>
      </c>
      <c r="D75" s="26" t="s">
        <v>86</v>
      </c>
      <c r="E75" s="3">
        <v>41</v>
      </c>
      <c r="F75" s="3"/>
      <c r="G75" s="3">
        <f t="shared" ref="G75:G83" si="2">E75+F75</f>
        <v>41</v>
      </c>
      <c r="H75" s="3">
        <v>41</v>
      </c>
      <c r="I75" s="3"/>
      <c r="J75" s="3">
        <v>41</v>
      </c>
      <c r="K75" s="3">
        <v>0</v>
      </c>
      <c r="L75" s="3"/>
      <c r="M75" s="3">
        <v>0</v>
      </c>
    </row>
    <row r="76" spans="1:13" ht="30.6" customHeight="1" x14ac:dyDescent="0.25">
      <c r="A76" s="53">
        <v>14</v>
      </c>
      <c r="B76" s="46" t="s">
        <v>106</v>
      </c>
      <c r="C76" s="28" t="s">
        <v>88</v>
      </c>
      <c r="D76" s="26" t="s">
        <v>71</v>
      </c>
      <c r="E76" s="3">
        <v>12</v>
      </c>
      <c r="F76" s="3"/>
      <c r="G76" s="3">
        <v>12</v>
      </c>
      <c r="H76" s="3">
        <v>12</v>
      </c>
      <c r="I76" s="3"/>
      <c r="J76" s="3">
        <v>12</v>
      </c>
      <c r="K76" s="3">
        <v>0</v>
      </c>
      <c r="L76" s="3"/>
      <c r="M76" s="3">
        <v>0</v>
      </c>
    </row>
    <row r="77" spans="1:13" ht="35.450000000000003" customHeight="1" x14ac:dyDescent="0.25">
      <c r="A77" s="53">
        <v>15</v>
      </c>
      <c r="B77" s="46" t="s">
        <v>73</v>
      </c>
      <c r="C77" s="28" t="s">
        <v>57</v>
      </c>
      <c r="D77" s="26" t="s">
        <v>58</v>
      </c>
      <c r="E77" s="19">
        <v>4000</v>
      </c>
      <c r="F77" s="3"/>
      <c r="G77" s="19">
        <f t="shared" si="2"/>
        <v>4000</v>
      </c>
      <c r="H77" s="19">
        <v>4087</v>
      </c>
      <c r="I77" s="19"/>
      <c r="J77" s="19">
        <f>H77</f>
        <v>4087</v>
      </c>
      <c r="K77" s="19">
        <f>H77-E77</f>
        <v>87</v>
      </c>
      <c r="L77" s="3"/>
      <c r="M77" s="19">
        <f>K77</f>
        <v>87</v>
      </c>
    </row>
    <row r="78" spans="1:13" ht="36" customHeight="1" x14ac:dyDescent="0.25">
      <c r="A78" s="26">
        <v>16</v>
      </c>
      <c r="B78" s="47" t="s">
        <v>54</v>
      </c>
      <c r="C78" s="26" t="s">
        <v>46</v>
      </c>
      <c r="D78" s="26" t="s">
        <v>55</v>
      </c>
      <c r="E78" s="3">
        <v>56</v>
      </c>
      <c r="F78" s="3"/>
      <c r="G78" s="3">
        <f t="shared" si="2"/>
        <v>56</v>
      </c>
      <c r="H78" s="3">
        <v>56</v>
      </c>
      <c r="I78" s="3"/>
      <c r="J78" s="3">
        <v>56</v>
      </c>
      <c r="K78" s="3">
        <v>0</v>
      </c>
      <c r="L78" s="3"/>
      <c r="M78" s="3">
        <v>0</v>
      </c>
    </row>
    <row r="79" spans="1:13" ht="31.35" customHeight="1" x14ac:dyDescent="0.25">
      <c r="A79" s="26">
        <v>17</v>
      </c>
      <c r="B79" s="48" t="s">
        <v>56</v>
      </c>
      <c r="C79" s="26" t="s">
        <v>57</v>
      </c>
      <c r="D79" s="26" t="s">
        <v>58</v>
      </c>
      <c r="E79" s="19">
        <v>8000</v>
      </c>
      <c r="F79" s="3"/>
      <c r="G79" s="19">
        <f t="shared" si="2"/>
        <v>8000</v>
      </c>
      <c r="H79" s="19">
        <v>8000</v>
      </c>
      <c r="I79" s="3"/>
      <c r="J79" s="19">
        <v>8000</v>
      </c>
      <c r="K79" s="19">
        <v>0</v>
      </c>
      <c r="L79" s="3"/>
      <c r="M79" s="19">
        <v>0</v>
      </c>
    </row>
    <row r="80" spans="1:13" ht="36" customHeight="1" x14ac:dyDescent="0.25">
      <c r="A80" s="26">
        <v>18</v>
      </c>
      <c r="B80" s="47" t="s">
        <v>87</v>
      </c>
      <c r="C80" s="26" t="s">
        <v>88</v>
      </c>
      <c r="D80" s="26" t="s">
        <v>89</v>
      </c>
      <c r="E80" s="19">
        <v>60000</v>
      </c>
      <c r="F80" s="3"/>
      <c r="G80" s="19">
        <f t="shared" si="2"/>
        <v>60000</v>
      </c>
      <c r="H80" s="19">
        <v>60000</v>
      </c>
      <c r="I80" s="3"/>
      <c r="J80" s="19">
        <v>60000</v>
      </c>
      <c r="K80" s="19">
        <v>0</v>
      </c>
      <c r="L80" s="3"/>
      <c r="M80" s="19">
        <v>0</v>
      </c>
    </row>
    <row r="81" spans="1:13" ht="23.45" customHeight="1" x14ac:dyDescent="0.25">
      <c r="A81" s="26">
        <v>19</v>
      </c>
      <c r="B81" s="47" t="s">
        <v>90</v>
      </c>
      <c r="C81" s="26" t="s">
        <v>46</v>
      </c>
      <c r="D81" s="26" t="s">
        <v>91</v>
      </c>
      <c r="E81" s="3">
        <v>1</v>
      </c>
      <c r="F81" s="3"/>
      <c r="G81" s="3">
        <f t="shared" si="2"/>
        <v>1</v>
      </c>
      <c r="H81" s="3">
        <v>0</v>
      </c>
      <c r="I81" s="3"/>
      <c r="J81" s="3">
        <v>0</v>
      </c>
      <c r="K81" s="3">
        <v>-1</v>
      </c>
      <c r="L81" s="3"/>
      <c r="M81" s="3">
        <v>-1</v>
      </c>
    </row>
    <row r="82" spans="1:13" ht="27.6" customHeight="1" x14ac:dyDescent="0.25">
      <c r="A82" s="26">
        <v>20</v>
      </c>
      <c r="B82" s="47" t="s">
        <v>92</v>
      </c>
      <c r="C82" s="59" t="s">
        <v>88</v>
      </c>
      <c r="D82" s="59" t="s">
        <v>60</v>
      </c>
      <c r="E82" s="3">
        <v>14</v>
      </c>
      <c r="F82" s="3"/>
      <c r="G82" s="3">
        <f t="shared" si="2"/>
        <v>14</v>
      </c>
      <c r="H82" s="3">
        <v>0</v>
      </c>
      <c r="I82" s="3"/>
      <c r="J82" s="3">
        <v>0</v>
      </c>
      <c r="K82" s="3">
        <v>-14</v>
      </c>
      <c r="L82" s="3"/>
      <c r="M82" s="3">
        <v>-14</v>
      </c>
    </row>
    <row r="83" spans="1:13" ht="27.95" customHeight="1" x14ac:dyDescent="0.25">
      <c r="A83" s="26">
        <v>21</v>
      </c>
      <c r="B83" s="27" t="s">
        <v>107</v>
      </c>
      <c r="C83" s="60"/>
      <c r="D83" s="60"/>
      <c r="E83" s="3">
        <v>64</v>
      </c>
      <c r="F83" s="3"/>
      <c r="G83" s="3">
        <f t="shared" si="2"/>
        <v>64</v>
      </c>
      <c r="H83" s="3">
        <v>142</v>
      </c>
      <c r="I83" s="3"/>
      <c r="J83" s="3">
        <v>142</v>
      </c>
      <c r="K83" s="3">
        <f>H83-E83</f>
        <v>78</v>
      </c>
      <c r="L83" s="3"/>
      <c r="M83" s="3">
        <f>K83</f>
        <v>78</v>
      </c>
    </row>
    <row r="85" spans="1:13" ht="63" customHeight="1" x14ac:dyDescent="0.25">
      <c r="A85" s="85" t="s">
        <v>118</v>
      </c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</row>
    <row r="86" spans="1:13" x14ac:dyDescent="0.25">
      <c r="A86" s="3"/>
      <c r="B86" s="3" t="s">
        <v>10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36.6" customHeight="1" x14ac:dyDescent="0.25">
      <c r="A87" s="26">
        <v>22</v>
      </c>
      <c r="B87" s="48" t="s">
        <v>119</v>
      </c>
      <c r="C87" s="98" t="s">
        <v>59</v>
      </c>
      <c r="D87" s="98" t="s">
        <v>60</v>
      </c>
      <c r="E87" s="19">
        <v>1117</v>
      </c>
      <c r="F87" s="3"/>
      <c r="G87" s="19">
        <f>E87+F87</f>
        <v>1117</v>
      </c>
      <c r="H87" s="19">
        <f>H67/H77</f>
        <v>1092.7868852459017</v>
      </c>
      <c r="I87" s="3"/>
      <c r="J87" s="19">
        <f>H87</f>
        <v>1092.7868852459017</v>
      </c>
      <c r="K87" s="19">
        <f>H87-E87</f>
        <v>-24.213114754098342</v>
      </c>
      <c r="L87" s="3"/>
      <c r="M87" s="19">
        <f>K87</f>
        <v>-24.213114754098342</v>
      </c>
    </row>
    <row r="88" spans="1:13" ht="81" hidden="1" customHeight="1" x14ac:dyDescent="0.25">
      <c r="A88" s="26"/>
      <c r="B88" s="48" t="s">
        <v>61</v>
      </c>
      <c r="C88" s="99"/>
      <c r="D88" s="99"/>
      <c r="E88" s="19"/>
      <c r="F88" s="19"/>
      <c r="G88" s="19">
        <f t="shared" ref="G88:G93" si="3">E88+F88</f>
        <v>0</v>
      </c>
      <c r="H88" s="19"/>
      <c r="I88" s="19"/>
      <c r="J88" s="19"/>
      <c r="K88" s="19"/>
      <c r="L88" s="19"/>
      <c r="M88" s="19"/>
    </row>
    <row r="89" spans="1:13" ht="42.6" customHeight="1" x14ac:dyDescent="0.25">
      <c r="A89" s="44">
        <v>23</v>
      </c>
      <c r="B89" s="51" t="s">
        <v>120</v>
      </c>
      <c r="C89" s="99"/>
      <c r="D89" s="99"/>
      <c r="E89" s="22">
        <v>1300</v>
      </c>
      <c r="F89" s="22"/>
      <c r="G89" s="19">
        <f t="shared" si="3"/>
        <v>1300</v>
      </c>
      <c r="H89" s="22">
        <v>1300</v>
      </c>
      <c r="I89" s="22"/>
      <c r="J89" s="22">
        <v>1300</v>
      </c>
      <c r="K89" s="22">
        <v>0</v>
      </c>
      <c r="L89" s="22"/>
      <c r="M89" s="22">
        <v>0</v>
      </c>
    </row>
    <row r="90" spans="1:13" ht="39.6" customHeight="1" x14ac:dyDescent="0.25">
      <c r="A90" s="54">
        <v>24</v>
      </c>
      <c r="B90" s="49" t="s">
        <v>108</v>
      </c>
      <c r="C90" s="99"/>
      <c r="D90" s="99"/>
      <c r="E90" s="38">
        <v>27179</v>
      </c>
      <c r="F90" s="22"/>
      <c r="G90" s="19">
        <f t="shared" si="3"/>
        <v>27179</v>
      </c>
      <c r="H90" s="38">
        <v>27179</v>
      </c>
      <c r="I90" s="22"/>
      <c r="J90" s="38">
        <v>27179</v>
      </c>
      <c r="K90" s="38">
        <v>0</v>
      </c>
      <c r="L90" s="22"/>
      <c r="M90" s="38">
        <v>0</v>
      </c>
    </row>
    <row r="91" spans="1:13" ht="40.5" customHeight="1" x14ac:dyDescent="0.25">
      <c r="A91" s="55">
        <v>25</v>
      </c>
      <c r="B91" s="52" t="s">
        <v>109</v>
      </c>
      <c r="C91" s="99"/>
      <c r="D91" s="99"/>
      <c r="E91" s="37">
        <v>5000</v>
      </c>
      <c r="F91" s="22"/>
      <c r="G91" s="19">
        <f t="shared" si="3"/>
        <v>5000</v>
      </c>
      <c r="H91" s="37">
        <v>5000</v>
      </c>
      <c r="I91" s="22"/>
      <c r="J91" s="37">
        <v>5000</v>
      </c>
      <c r="K91" s="37">
        <v>0</v>
      </c>
      <c r="L91" s="22"/>
      <c r="M91" s="37">
        <v>0</v>
      </c>
    </row>
    <row r="92" spans="1:13" ht="32.1" customHeight="1" x14ac:dyDescent="0.25">
      <c r="A92" s="55">
        <v>26</v>
      </c>
      <c r="B92" s="52" t="s">
        <v>110</v>
      </c>
      <c r="C92" s="99"/>
      <c r="D92" s="99"/>
      <c r="E92" s="37">
        <v>781</v>
      </c>
      <c r="F92" s="22"/>
      <c r="G92" s="19">
        <f t="shared" si="3"/>
        <v>781</v>
      </c>
      <c r="H92" s="37">
        <v>754</v>
      </c>
      <c r="I92" s="22"/>
      <c r="J92" s="37">
        <v>754</v>
      </c>
      <c r="K92" s="37">
        <v>-27</v>
      </c>
      <c r="L92" s="50"/>
      <c r="M92" s="37">
        <v>-27</v>
      </c>
    </row>
    <row r="93" spans="1:13" ht="42.6" customHeight="1" x14ac:dyDescent="0.25">
      <c r="A93" s="55">
        <v>27</v>
      </c>
      <c r="B93" s="52" t="s">
        <v>93</v>
      </c>
      <c r="C93" s="100"/>
      <c r="D93" s="100"/>
      <c r="E93" s="37">
        <v>7143</v>
      </c>
      <c r="F93" s="22"/>
      <c r="G93" s="19">
        <f t="shared" si="3"/>
        <v>7143</v>
      </c>
      <c r="H93" s="37">
        <v>0</v>
      </c>
      <c r="I93" s="40"/>
      <c r="J93" s="37">
        <v>0</v>
      </c>
      <c r="K93" s="37">
        <v>-7143</v>
      </c>
      <c r="L93" s="41"/>
      <c r="M93" s="37">
        <v>-7143</v>
      </c>
    </row>
    <row r="94" spans="1:13" ht="36.6" hidden="1" customHeight="1" x14ac:dyDescent="0.25">
      <c r="A94" s="33"/>
      <c r="B94" s="34" t="s">
        <v>74</v>
      </c>
      <c r="C94" s="35" t="s">
        <v>75</v>
      </c>
      <c r="D94" s="35" t="s">
        <v>60</v>
      </c>
      <c r="E94" s="36">
        <v>104955</v>
      </c>
      <c r="F94" s="37" t="s">
        <v>52</v>
      </c>
      <c r="G94" s="36">
        <v>104955</v>
      </c>
      <c r="H94" s="36">
        <v>104955</v>
      </c>
      <c r="I94" s="37" t="s">
        <v>52</v>
      </c>
      <c r="J94" s="36">
        <f>H94</f>
        <v>104955</v>
      </c>
      <c r="K94" s="36">
        <v>0</v>
      </c>
      <c r="L94" s="37" t="s">
        <v>52</v>
      </c>
      <c r="M94" s="36">
        <v>0</v>
      </c>
    </row>
    <row r="95" spans="1:13" ht="36" customHeight="1" x14ac:dyDescent="0.25">
      <c r="A95" s="90" t="s">
        <v>122</v>
      </c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</row>
    <row r="96" spans="1:13" x14ac:dyDescent="0.25">
      <c r="A96" s="3"/>
      <c r="B96" s="3" t="s">
        <v>11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ht="45" customHeight="1" x14ac:dyDescent="0.25">
      <c r="A97" s="26">
        <v>28</v>
      </c>
      <c r="B97" s="48" t="s">
        <v>76</v>
      </c>
      <c r="C97" s="59" t="s">
        <v>62</v>
      </c>
      <c r="D97" s="59" t="s">
        <v>60</v>
      </c>
      <c r="E97" s="3">
        <v>135</v>
      </c>
      <c r="F97" s="3"/>
      <c r="G97" s="3">
        <f>E97</f>
        <v>135</v>
      </c>
      <c r="H97" s="43">
        <v>273</v>
      </c>
      <c r="I97" s="31"/>
      <c r="J97" s="32">
        <f>H97</f>
        <v>273</v>
      </c>
      <c r="K97" s="32">
        <f>H97-E97</f>
        <v>138</v>
      </c>
      <c r="L97" s="31"/>
      <c r="M97" s="32">
        <f>K97</f>
        <v>138</v>
      </c>
    </row>
    <row r="98" spans="1:13" ht="46.35" customHeight="1" x14ac:dyDescent="0.25">
      <c r="A98" s="26">
        <v>29</v>
      </c>
      <c r="B98" s="25" t="s">
        <v>77</v>
      </c>
      <c r="C98" s="91"/>
      <c r="D98" s="91"/>
      <c r="E98" s="3">
        <v>118</v>
      </c>
      <c r="F98" s="3"/>
      <c r="G98" s="3">
        <f t="shared" ref="G98:G103" si="4">E98</f>
        <v>118</v>
      </c>
      <c r="H98" s="32">
        <v>121</v>
      </c>
      <c r="I98" s="31"/>
      <c r="J98" s="32">
        <f>H98</f>
        <v>121</v>
      </c>
      <c r="K98" s="32">
        <f>H98-E98</f>
        <v>3</v>
      </c>
      <c r="L98" s="31"/>
      <c r="M98" s="32">
        <f>K98</f>
        <v>3</v>
      </c>
    </row>
    <row r="99" spans="1:13" ht="46.35" customHeight="1" x14ac:dyDescent="0.25">
      <c r="A99" s="26">
        <v>30</v>
      </c>
      <c r="B99" s="25" t="s">
        <v>94</v>
      </c>
      <c r="C99" s="91"/>
      <c r="D99" s="91"/>
      <c r="E99" s="3">
        <v>545</v>
      </c>
      <c r="F99" s="3"/>
      <c r="G99" s="3">
        <f t="shared" si="4"/>
        <v>545</v>
      </c>
      <c r="H99" s="32">
        <f>60000/11000%</f>
        <v>545.4545454545455</v>
      </c>
      <c r="I99" s="31"/>
      <c r="J99" s="32">
        <f>H99</f>
        <v>545.4545454545455</v>
      </c>
      <c r="K99" s="32">
        <f>H99-E99</f>
        <v>0.45454545454549589</v>
      </c>
      <c r="L99" s="31"/>
      <c r="M99" s="32">
        <f>K99</f>
        <v>0.45454545454549589</v>
      </c>
    </row>
    <row r="100" spans="1:13" ht="36" customHeight="1" x14ac:dyDescent="0.25">
      <c r="A100" s="26">
        <v>31</v>
      </c>
      <c r="B100" s="25" t="s">
        <v>95</v>
      </c>
      <c r="C100" s="91"/>
      <c r="D100" s="91"/>
      <c r="E100" s="3">
        <v>121</v>
      </c>
      <c r="F100" s="3"/>
      <c r="G100" s="3">
        <f t="shared" si="4"/>
        <v>121</v>
      </c>
      <c r="H100" s="32">
        <v>0</v>
      </c>
      <c r="I100" s="31"/>
      <c r="J100" s="32">
        <v>0</v>
      </c>
      <c r="K100" s="32">
        <v>-121</v>
      </c>
      <c r="L100" s="31"/>
      <c r="M100" s="32">
        <v>-121</v>
      </c>
    </row>
    <row r="101" spans="1:13" ht="46.35" customHeight="1" x14ac:dyDescent="0.25">
      <c r="A101" s="26">
        <v>32</v>
      </c>
      <c r="B101" s="25" t="s">
        <v>111</v>
      </c>
      <c r="C101" s="91"/>
      <c r="D101" s="91"/>
      <c r="E101" s="3">
        <v>109</v>
      </c>
      <c r="F101" s="3"/>
      <c r="G101" s="3">
        <f t="shared" si="4"/>
        <v>109</v>
      </c>
      <c r="H101" s="32">
        <v>754</v>
      </c>
      <c r="I101" s="31"/>
      <c r="J101" s="32">
        <f>H101</f>
        <v>754</v>
      </c>
      <c r="K101" s="32">
        <f>H101-E101</f>
        <v>645</v>
      </c>
      <c r="L101" s="31"/>
      <c r="M101" s="32">
        <f>K101</f>
        <v>645</v>
      </c>
    </row>
    <row r="102" spans="1:13" ht="64.7" hidden="1" customHeight="1" x14ac:dyDescent="0.25">
      <c r="A102" s="3"/>
      <c r="B102" s="25" t="s">
        <v>96</v>
      </c>
      <c r="C102" s="60"/>
      <c r="D102" s="60"/>
      <c r="E102" s="3"/>
      <c r="F102" s="3"/>
      <c r="G102" s="3">
        <f t="shared" si="4"/>
        <v>0</v>
      </c>
      <c r="H102" s="3"/>
      <c r="I102" s="3"/>
      <c r="J102" s="3"/>
      <c r="K102" s="3"/>
      <c r="L102" s="3"/>
      <c r="M102" s="3"/>
    </row>
    <row r="103" spans="1:13" hidden="1" x14ac:dyDescent="0.25">
      <c r="A103" s="3"/>
      <c r="B103" s="3"/>
      <c r="C103" s="3"/>
      <c r="D103" s="3"/>
      <c r="E103" s="3"/>
      <c r="F103" s="3"/>
      <c r="G103" s="3">
        <f t="shared" si="4"/>
        <v>0</v>
      </c>
      <c r="H103" s="3"/>
      <c r="I103" s="3"/>
      <c r="J103" s="3"/>
      <c r="K103" s="3" t="s">
        <v>52</v>
      </c>
      <c r="L103" s="3"/>
      <c r="M103" s="3"/>
    </row>
    <row r="104" spans="1:13" ht="96.6" customHeight="1" x14ac:dyDescent="0.25">
      <c r="A104" s="85" t="s">
        <v>115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</row>
    <row r="105" spans="1:13" ht="21.6" customHeight="1" x14ac:dyDescent="0.25">
      <c r="A105" s="85" t="s">
        <v>99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</row>
    <row r="106" spans="1:13" hidden="1" x14ac:dyDescent="0.25">
      <c r="A106" s="2"/>
    </row>
    <row r="107" spans="1:13" ht="21" customHeight="1" x14ac:dyDescent="0.25">
      <c r="A107" s="95" t="s">
        <v>80</v>
      </c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1:13" ht="27.95" customHeight="1" x14ac:dyDescent="0.25">
      <c r="A108" s="81" t="s">
        <v>101</v>
      </c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</row>
    <row r="109" spans="1:13" ht="19.5" customHeight="1" x14ac:dyDescent="0.25">
      <c r="A109" s="10" t="s">
        <v>43</v>
      </c>
      <c r="B109" s="10"/>
      <c r="C109" s="10"/>
      <c r="D109" s="10"/>
    </row>
    <row r="110" spans="1:13" ht="36" customHeight="1" x14ac:dyDescent="0.25">
      <c r="A110" s="81" t="s">
        <v>116</v>
      </c>
      <c r="B110" s="81"/>
      <c r="C110" s="81"/>
      <c r="D110" s="81"/>
      <c r="E110" s="81"/>
      <c r="G110" s="97"/>
      <c r="H110" s="97"/>
      <c r="J110" s="102" t="s">
        <v>117</v>
      </c>
      <c r="K110" s="102"/>
      <c r="L110" s="102"/>
    </row>
    <row r="111" spans="1:13" ht="15.6" hidden="1" customHeight="1" x14ac:dyDescent="0.25">
      <c r="A111" s="81"/>
      <c r="B111" s="81"/>
      <c r="C111" s="81"/>
      <c r="D111" s="81"/>
      <c r="E111" s="81"/>
      <c r="G111" s="94"/>
      <c r="H111" s="94"/>
      <c r="J111" s="94" t="s">
        <v>63</v>
      </c>
      <c r="K111" s="94"/>
      <c r="L111" s="94"/>
      <c r="M111" s="94"/>
    </row>
    <row r="112" spans="1:13" ht="15.6" hidden="1" customHeight="1" x14ac:dyDescent="0.25">
      <c r="A112" s="11"/>
      <c r="B112" s="11"/>
      <c r="C112" s="11"/>
      <c r="D112" s="11"/>
      <c r="E112" s="11"/>
      <c r="J112" s="61" t="s">
        <v>12</v>
      </c>
      <c r="K112" s="61"/>
      <c r="L112" s="61"/>
      <c r="M112" s="61"/>
    </row>
    <row r="113" spans="1:13" ht="39.6" customHeight="1" x14ac:dyDescent="0.25">
      <c r="A113" s="81" t="s">
        <v>78</v>
      </c>
      <c r="B113" s="81"/>
      <c r="C113" s="81"/>
      <c r="D113" s="81"/>
      <c r="E113" s="81"/>
      <c r="G113" s="94"/>
      <c r="H113" s="94"/>
      <c r="J113" s="93" t="s">
        <v>79</v>
      </c>
      <c r="K113" s="93"/>
      <c r="L113" s="93"/>
      <c r="M113" s="29"/>
    </row>
    <row r="114" spans="1:13" ht="15.6" hidden="1" customHeight="1" x14ac:dyDescent="0.25">
      <c r="A114" s="81"/>
      <c r="B114" s="81"/>
      <c r="C114" s="81"/>
      <c r="D114" s="81"/>
      <c r="E114" s="81"/>
      <c r="J114" s="101" t="s">
        <v>12</v>
      </c>
      <c r="K114" s="101"/>
      <c r="L114" s="101"/>
      <c r="M114" s="101"/>
    </row>
  </sheetData>
  <sheetProtection selectLockedCells="1" selectUnlockedCells="1"/>
  <mergeCells count="85">
    <mergeCell ref="D87:D93"/>
    <mergeCell ref="C97:C102"/>
    <mergeCell ref="D97:D102"/>
    <mergeCell ref="J112:M112"/>
    <mergeCell ref="A113:E114"/>
    <mergeCell ref="G113:H113"/>
    <mergeCell ref="J114:M114"/>
    <mergeCell ref="J110:L110"/>
    <mergeCell ref="A108:L108"/>
    <mergeCell ref="A44:M44"/>
    <mergeCell ref="A104:M104"/>
    <mergeCell ref="J113:L113"/>
    <mergeCell ref="A105:M105"/>
    <mergeCell ref="A110:E111"/>
    <mergeCell ref="G111:H111"/>
    <mergeCell ref="J111:M111"/>
    <mergeCell ref="A107:M107"/>
    <mergeCell ref="G110:H110"/>
    <mergeCell ref="C87:C93"/>
    <mergeCell ref="E55:G55"/>
    <mergeCell ref="H55:J55"/>
    <mergeCell ref="K55:M55"/>
    <mergeCell ref="A72:M72"/>
    <mergeCell ref="A85:M85"/>
    <mergeCell ref="A95:M95"/>
    <mergeCell ref="C60:C66"/>
    <mergeCell ref="D60:D66"/>
    <mergeCell ref="C67:C71"/>
    <mergeCell ref="D67:D71"/>
    <mergeCell ref="B48:D48"/>
    <mergeCell ref="B50:D50"/>
    <mergeCell ref="A55:A56"/>
    <mergeCell ref="B55:B56"/>
    <mergeCell ref="C55:C56"/>
    <mergeCell ref="D55:D56"/>
    <mergeCell ref="B49:D49"/>
    <mergeCell ref="B51:D51"/>
    <mergeCell ref="B39:D39"/>
    <mergeCell ref="B40:D40"/>
    <mergeCell ref="A41:M41"/>
    <mergeCell ref="A43:M43"/>
    <mergeCell ref="A46:A47"/>
    <mergeCell ref="B46:D47"/>
    <mergeCell ref="E46:G46"/>
    <mergeCell ref="H46:J46"/>
    <mergeCell ref="K46:M46"/>
    <mergeCell ref="B42:M42"/>
    <mergeCell ref="R30:T30"/>
    <mergeCell ref="U30:W30"/>
    <mergeCell ref="X30:Z30"/>
    <mergeCell ref="B32:D32"/>
    <mergeCell ref="B35:D35"/>
    <mergeCell ref="B38:D38"/>
    <mergeCell ref="B33:D33"/>
    <mergeCell ref="B34:D34"/>
    <mergeCell ref="B37:D37"/>
    <mergeCell ref="B36:D36"/>
    <mergeCell ref="A28:M28"/>
    <mergeCell ref="A30:A31"/>
    <mergeCell ref="B30:D31"/>
    <mergeCell ref="E30:G30"/>
    <mergeCell ref="H30:J30"/>
    <mergeCell ref="K30:M30"/>
    <mergeCell ref="B16:M16"/>
    <mergeCell ref="B17:M17"/>
    <mergeCell ref="A19:M20"/>
    <mergeCell ref="B23:M23"/>
    <mergeCell ref="B24:M24"/>
    <mergeCell ref="B25:M25"/>
    <mergeCell ref="E10:M10"/>
    <mergeCell ref="A11:A12"/>
    <mergeCell ref="E11:M11"/>
    <mergeCell ref="E12:M12"/>
    <mergeCell ref="A13:M13"/>
    <mergeCell ref="B15:M15"/>
    <mergeCell ref="C82:C83"/>
    <mergeCell ref="D82:D83"/>
    <mergeCell ref="J1:M4"/>
    <mergeCell ref="A5:M5"/>
    <mergeCell ref="A6:M6"/>
    <mergeCell ref="A7:A8"/>
    <mergeCell ref="E7:M7"/>
    <mergeCell ref="E8:M8"/>
    <mergeCell ref="A9:A10"/>
    <mergeCell ref="E9:M9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5" manualBreakCount="5">
    <brk id="26" max="12" man="1"/>
    <brk id="48" max="12" man="1"/>
    <brk id="58" max="12" man="1"/>
    <brk id="84" max="12" man="1"/>
    <brk id="10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2020-01-31T09:25:47Z</cp:lastPrinted>
  <dcterms:created xsi:type="dcterms:W3CDTF">2020-01-21T10:10:14Z</dcterms:created>
  <dcterms:modified xsi:type="dcterms:W3CDTF">2022-02-15T14:51:46Z</dcterms:modified>
</cp:coreProperties>
</file>