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1902\Звіти молодь і спорт\"/>
    </mc:Choice>
  </mc:AlternateContent>
  <bookViews>
    <workbookView xWindow="0" yWindow="0" windowWidth="24000" windowHeight="9780"/>
  </bookViews>
  <sheets>
    <sheet name="звіт з 01.01.2020" sheetId="3" r:id="rId1"/>
  </sheets>
  <definedNames>
    <definedName name="_xlnm.Print_Area" localSheetId="0">'звіт з 01.01.2020'!$A$1:$M$79</definedName>
  </definedNames>
  <calcPr calcId="152511"/>
</workbook>
</file>

<file path=xl/calcChain.xml><?xml version="1.0" encoding="utf-8"?>
<calcChain xmlns="http://schemas.openxmlformats.org/spreadsheetml/2006/main">
  <c r="H67" i="3" l="1"/>
  <c r="J64" i="3"/>
  <c r="M63" i="3"/>
  <c r="L63" i="3"/>
  <c r="I63" i="3"/>
  <c r="H63" i="3"/>
  <c r="H60" i="3"/>
  <c r="H59" i="3"/>
  <c r="L54" i="3"/>
  <c r="K54" i="3"/>
  <c r="I54" i="3"/>
  <c r="H54" i="3"/>
  <c r="M45" i="3"/>
  <c r="L45" i="3"/>
  <c r="J45" i="3"/>
  <c r="I45" i="3"/>
  <c r="M35" i="3"/>
  <c r="M34" i="3"/>
  <c r="L35" i="3"/>
  <c r="L34" i="3"/>
  <c r="M36" i="3"/>
  <c r="J36" i="3"/>
  <c r="I36" i="3"/>
  <c r="J35" i="3"/>
  <c r="J34" i="3"/>
  <c r="I35" i="3"/>
  <c r="L36" i="3"/>
  <c r="K36" i="3"/>
  <c r="G54" i="3"/>
  <c r="F54" i="3"/>
  <c r="E54" i="3"/>
  <c r="F45" i="3"/>
  <c r="G36" i="3"/>
  <c r="G35" i="3"/>
  <c r="G34" i="3"/>
  <c r="K67" i="3"/>
  <c r="M67" i="3"/>
  <c r="J63" i="3"/>
  <c r="K64" i="3"/>
  <c r="M64" i="3"/>
  <c r="J60" i="3"/>
  <c r="K59" i="3"/>
  <c r="M59" i="3"/>
  <c r="J59" i="3"/>
  <c r="M56" i="3"/>
  <c r="K56" i="3"/>
  <c r="K55" i="3"/>
  <c r="M55" i="3"/>
  <c r="M54" i="3"/>
  <c r="J54" i="3"/>
  <c r="K33" i="3"/>
  <c r="M33" i="3"/>
  <c r="H45" i="3"/>
  <c r="J33" i="3"/>
  <c r="G64" i="3"/>
  <c r="G60" i="3"/>
  <c r="K60" i="3"/>
  <c r="G59" i="3"/>
  <c r="E36" i="3"/>
  <c r="G45" i="3"/>
  <c r="G33" i="3"/>
  <c r="E45" i="3"/>
  <c r="K45" i="3"/>
  <c r="K63" i="3"/>
</calcChain>
</file>

<file path=xl/sharedStrings.xml><?xml version="1.0" encoding="utf-8"?>
<sst xmlns="http://schemas.openxmlformats.org/spreadsheetml/2006/main" count="150" uniqueCount="86">
  <si>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</si>
  <si>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</si>
  <si>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</si>
  <si>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</si>
  <si>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</si>
  <si>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</si>
  <si>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</si>
  <si>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</si>
  <si>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</si>
  <si>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</si>
  <si>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</si>
  <si>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</si>
  <si>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</si>
  <si>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</si>
  <si>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</si>
  <si>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</si>
  <si>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</si>
  <si>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</si>
  <si>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</si>
  <si>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</si>
  <si>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</si>
  <si>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</si>
  <si>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</si>
  <si>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</si>
  <si>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</si>
  <si>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</si>
  <si>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</si>
  <si>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</si>
  <si>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</si>
  <si>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</si>
  <si>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</si>
  <si>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</si>
  <si>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</si>
  <si>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</si>
  <si>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</si>
  <si>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</si>
  <si>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</si>
  <si>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</si>
  <si>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</si>
  <si>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</si>
  <si>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</si>
  <si>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 xml:space="preserve">Управління молоді та спорту Хмельницької міської ради </t>
  </si>
  <si>
    <t>Фінансова підтримка  дитячо-юнацьких спортивних шкіл фізкультурно-спортивних товариств</t>
  </si>
  <si>
    <t>0810</t>
  </si>
  <si>
    <t>Утримання та навчально-тренувальна робота дитячо-юнацьких спортивних шкіл фізкультурно-спортивних товариств.</t>
  </si>
  <si>
    <t>забезпечення підготовки спортсменів резервного спорту та участі спортсменів у відповідних змаганнях, розвитку здібностей вихованців дитячо-юнацьких спортивних шкіл в обраному виді спорту, створення умов для фізичного розвитку, збереження та підтримка в належному технічному стані існуючої мережі комунальних спортивних споруд та спортивних споруд  громадських організацій фізкультурно-спортивної спрямованості, забезпечення їх ефективного використання для проведення спортивних заходів.</t>
  </si>
  <si>
    <t>Підготовка спортивного резерву та підвищення рівня фізичної підготовленості дітей дитячо-юнацькими спортивними школами, які підпорядковані громадським організаціям фізкультурно-спортивного спрямування.</t>
  </si>
  <si>
    <t>Створення належних умов для функціонування дитячо-юнацьких спортивних шкіл фізкультурно-спортивних товариств.</t>
  </si>
  <si>
    <t>Комплексна Програма реалізації молодіжної політики та розвитку фізичної культури і спорту у м.Хмельницькому на 2017-2021 роки</t>
  </si>
  <si>
    <t>кількість дитячо-юнацьких спортивних шкіл фізкультурно-спортивних товариств</t>
  </si>
  <si>
    <t>од.</t>
  </si>
  <si>
    <t xml:space="preserve">обсяг витрат на фінансову підтримку дитячо-юнацьких спортивних шкіл фізкультурно-спортивних товариств </t>
  </si>
  <si>
    <t xml:space="preserve">кількість штатних працівників дитячо-юнацьких спортивних шкіл фізкультурно-спортивних товариств, яким надається фінансова підтримка з бюджету </t>
  </si>
  <si>
    <t>ставок</t>
  </si>
  <si>
    <t>штатний розпис</t>
  </si>
  <si>
    <t>у тому числі тренерів</t>
  </si>
  <si>
    <t>тарифікаційні списки</t>
  </si>
  <si>
    <t>кількість учнів дитячо-юнацьких спортивних шкіл фізкультурно-спортивних товариств</t>
  </si>
  <si>
    <t>кількість учнів, що взяли участь у регіональних спортивних змаганнях</t>
  </si>
  <si>
    <t>осіб</t>
  </si>
  <si>
    <t>план спортивних заходів</t>
  </si>
  <si>
    <t>середні витрати на утримання одного учня дитячо-юнацьких спортивних шкіл фізкультурно-спортивних товариств</t>
  </si>
  <si>
    <t>середньомісячна заробітна плата працівника дитячо-юнацької спортивної школи фізкультурно-спортивного товариства</t>
  </si>
  <si>
    <t>розрахунок</t>
  </si>
  <si>
    <t>динаміка кількості учнів дитячо-юнацьких спортивних шкіл ФСТ, які здобули призові місця у регіональних спортивних змаганнях в порівнянні з минулим роком</t>
  </si>
  <si>
    <t>%</t>
  </si>
  <si>
    <t>мережа</t>
  </si>
  <si>
    <t>-</t>
  </si>
  <si>
    <t xml:space="preserve">План використання бюджетних коштів </t>
  </si>
  <si>
    <t xml:space="preserve">Начальник управління </t>
  </si>
  <si>
    <t>Сергій РЕМЕЗ</t>
  </si>
  <si>
    <t>Завідувач фінансовим сектором</t>
  </si>
  <si>
    <t>Олена ШКЛЯРЕВСЬКА</t>
  </si>
  <si>
    <t>0</t>
  </si>
  <si>
    <t xml:space="preserve">Пояснення щодо причин розбіжностей між фактичними та затвердженими результативними показниками                                                                                                                                                             </t>
  </si>
  <si>
    <t>про виконання паспорта бюджетної програми місцевого бюджету на 2020 рік</t>
  </si>
  <si>
    <t xml:space="preserve"> Виготовлення ПКД та ремонт опалення в залі боксу ДЮСШ №2 "Авангард"</t>
  </si>
  <si>
    <t xml:space="preserve">Оновлення матеріально-технічної бази дитячо-юнацьких спортивних шкіл фізкультурно-спортивних товариств. </t>
  </si>
  <si>
    <t>грн</t>
  </si>
  <si>
    <t xml:space="preserve">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</si>
  <si>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indexed="8"/>
        <rFont val="Times New Roman"/>
        <family val="1"/>
        <charset val="204"/>
      </rPr>
      <t xml:space="preserve">   Не використані кошти по ЗФ - -3 003 грн</t>
    </r>
    <r>
      <rPr>
        <sz val="11"/>
        <color indexed="8"/>
        <rFont val="Times New Roman"/>
        <family val="1"/>
        <charset val="204"/>
      </rPr>
      <t>,</t>
    </r>
    <r>
      <rPr>
        <b/>
        <sz val="11"/>
        <color indexed="8"/>
        <rFont val="Times New Roman"/>
        <family val="1"/>
        <charset val="204"/>
      </rPr>
      <t xml:space="preserve"> СФ - -979 грн,</t>
    </r>
    <r>
      <rPr>
        <sz val="11"/>
        <color indexed="8"/>
        <rFont val="Times New Roman"/>
        <family val="1"/>
        <charset val="204"/>
      </rPr>
      <t xml:space="preserve"> в т.ч. по:                                                                                                                                                                                                                                                       -</t>
    </r>
    <r>
      <rPr>
        <b/>
        <sz val="11"/>
        <color indexed="8"/>
        <rFont val="Times New Roman"/>
        <family val="1"/>
        <charset val="204"/>
      </rPr>
      <t xml:space="preserve"> ДЮСШ  №1 "Буревісник"</t>
    </r>
    <r>
      <rPr>
        <sz val="11"/>
        <color indexed="8"/>
        <rFont val="Times New Roman"/>
        <family val="1"/>
        <charset val="204"/>
      </rPr>
      <t xml:space="preserve"> залишок в сумі - -1 196 грн: по видатках на оплату праці та нарахуванню 53 грн в зв'язку із відпустками за власний рахунок; по видатках на оплату комунальних послуг та енергоносіїв -  263 грн ( економія коштів), оплата послуг (крім комунальних) - 880 грн в зв'язку із зменшенням ціни робіт з сезонного сервісно-технічного обслуговування опалювального котла;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</t>
    </r>
    <r>
      <rPr>
        <b/>
        <sz val="11"/>
        <color indexed="8"/>
        <rFont val="Times New Roman"/>
        <family val="1"/>
        <charset val="204"/>
      </rPr>
      <t>ДЮСШ №3 "Спартак"</t>
    </r>
    <r>
      <rPr>
        <sz val="11"/>
        <color indexed="8"/>
        <rFont val="Times New Roman"/>
        <family val="1"/>
        <charset val="204"/>
      </rPr>
      <t xml:space="preserve"> залишок - -2 102 грн: по видатках на оплату комунальних послуг та енергоносіїв - 1 802 грн в зв"язку з їх економією; по бюджету розвитку -  -300 грн за рахунок економії коштів при придбанні байдарки та весел;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</t>
    </r>
    <r>
      <rPr>
        <b/>
        <sz val="11"/>
        <color indexed="8"/>
        <rFont val="Times New Roman"/>
        <family val="1"/>
        <charset val="204"/>
      </rPr>
      <t xml:space="preserve">ДЮСШ №2 "Авангард" </t>
    </r>
    <r>
      <rPr>
        <sz val="11"/>
        <color indexed="8"/>
        <rFont val="Times New Roman"/>
        <family val="1"/>
        <charset val="204"/>
      </rPr>
      <t xml:space="preserve"> залишок  - - 684 грн, в т.ч.: по загальному фонду - 5 грн (економія коштів), по бюджету розвитку -  679 грн за рахунок економії коштів при виготовленні ПКД та ремонту опалення в залі боксу ДЮСШ.                                                                                           </t>
    </r>
  </si>
  <si>
    <t xml:space="preserve">Пояснення щодо причин розбіжностей між фактичними та затвердженими результативними показниками.                                                                                                                                                                                                                                                                                                                Не використані кошти по ЗФ - -3 003 грн, СФ - -979 грн, в т.ч. по: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ДЮСШ  №1 "Буревісник" залишок в сумі - -1 196 грн: по видатках на оплату праці та нарахуванню 53 грн в зв'язку із відпустками за власний рахунок; по видатках на оплату комунальних послуг та енергоносіїв -  263 грн ( економія коштів), оплата послуг (крім комунальних) - 880 грн в зв'язку із зменшенням ціни робіт з сезонного сервісно-технічного обслуговування опалювального котла;                                                                                                                                                                                                                                                                                                                                        -ДЮСШ №3 "Спартак" залишок - -2 102 грн: по видатках на оплату комунальних послуг та енергоносіїв - 1 802 грн в зв"язку з їх економією; по бюджету розвитку -  -300 грн за рахунок економії коштів при придбанні байдарки та весел;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ДЮСШ №2 "Авангард"  залишок  - - 684 грн, в т.ч.: по загальному фонду - 5 грн (економія коштів), по бюджету розвитку -  679 грн за рахунок економії коштів при виготовленні ПКД та ремонту опалення в залі боксу ДЮСШ.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</si>
  <si>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-10</t>
  </si>
  <si>
    <t xml:space="preserve">Пояснення щодо причин розбіжностей між фактичними та затвердженими результативними показниками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Зменшення кількості учнів дитячо-юнацьких спортивних шкіл фізкультурно-спортивних товариств на 107 чол. пояснюється із початком нового 2020/21 навчального року та за рахунок переведення на наступний етап навчання з груп «початкової підготовки» в групи «базової підготовки»;  учні, які досягнули вісімнадцяти років та переведені в групи «базової підготовки більше трьох років навчання».                                                                                                                                           -Зменшення кількості учнів на 10 чоловік, що взяли участь у регіональних спортивних змаганнях пов'язане з  меншою кількістю проведених змагань в період карантину.                                                                                                                                                                                                             </t>
  </si>
  <si>
    <t xml:space="preserve">Пояснення щодо причин розбіжностей між фактичними та затвердженими результативними показниками                                                                                                                                                                                                             </t>
  </si>
  <si>
    <t>10. Бюджетна програма 1115032 "Фінансова підтримка  дитячо-юнацьких спортивних шкіл фізкультурно-спортивних товариств" виконана за 2020 рік.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</si>
</sst>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A292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top"/>
    </xf>
    <xf numFmtId="0" fontId="4" fillId="0" borderId="0" xfId="0" applyFont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0" fontId="13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18" fillId="0" borderId="2" xfId="0" applyFont="1" applyBorder="1"/>
    <xf numFmtId="0" fontId="11" fillId="0" borderId="0" xfId="0" applyFont="1" applyAlignment="1">
      <alignment horizontal="left" vertical="center" wrapText="1"/>
    </xf>
    <xf numFmtId="0" fontId="0" fillId="0" borderId="0" xfId="0" applyAlignment="1"/>
    <xf numFmtId="0" fontId="16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0" fontId="9" fillId="0" borderId="2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9"/>
  <sheetViews>
    <sheetView tabSelected="1" topLeftCell="A64" zoomScaleNormal="100" workbookViewId="0">
      <selection activeCell="A73" sqref="A73"/>
    </sheetView>
  </sheetViews>
  <sheetFormatPr defaultRowHeight="15.75" x14ac:dyDescent="0.25"/>
  <cols>
    <col min="1" max="1" width="4.42578125" style="5" customWidth="1"/>
    <col min="2" max="2" width="26.28515625" style="5" customWidth="1"/>
    <col min="3" max="3" width="11" style="5" customWidth="1"/>
    <col min="4" max="4" width="11.7109375" style="5" customWidth="1"/>
    <col min="5" max="12" width="13" style="5" customWidth="1"/>
    <col min="13" max="13" width="14.85546875" style="5" customWidth="1"/>
    <col min="14" max="16384" width="9.140625" style="5"/>
  </cols>
  <sheetData>
    <row r="1" spans="1:13" ht="15.75" customHeight="1" x14ac:dyDescent="0.25">
      <c r="J1" s="61" t="s">
        <v>40</v>
      </c>
      <c r="K1" s="61"/>
      <c r="L1" s="61"/>
      <c r="M1" s="61"/>
    </row>
    <row r="2" spans="1:13" x14ac:dyDescent="0.25">
      <c r="J2" s="61"/>
      <c r="K2" s="61"/>
      <c r="L2" s="61"/>
      <c r="M2" s="61"/>
    </row>
    <row r="3" spans="1:13" x14ac:dyDescent="0.25">
      <c r="J3" s="61"/>
      <c r="K3" s="61"/>
      <c r="L3" s="61"/>
      <c r="M3" s="61"/>
    </row>
    <row r="4" spans="1:13" ht="1.5" customHeight="1" x14ac:dyDescent="0.25">
      <c r="J4" s="61"/>
      <c r="K4" s="61"/>
      <c r="L4" s="61"/>
      <c r="M4" s="61"/>
    </row>
    <row r="5" spans="1:13" ht="18.75" x14ac:dyDescent="0.25">
      <c r="A5" s="62" t="s">
        <v>16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ht="18.75" x14ac:dyDescent="0.25">
      <c r="A6" s="62" t="s">
        <v>75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x14ac:dyDescent="0.25">
      <c r="A7" s="51" t="s">
        <v>0</v>
      </c>
      <c r="B7" s="13">
        <v>1100000</v>
      </c>
      <c r="C7" s="9"/>
      <c r="D7" s="11"/>
      <c r="E7" s="63" t="s">
        <v>41</v>
      </c>
      <c r="F7" s="63"/>
      <c r="G7" s="63"/>
      <c r="H7" s="63"/>
      <c r="I7" s="63"/>
      <c r="J7" s="63"/>
      <c r="K7" s="63"/>
      <c r="L7" s="63"/>
      <c r="M7" s="63"/>
    </row>
    <row r="8" spans="1:13" ht="15" customHeight="1" x14ac:dyDescent="0.25">
      <c r="A8" s="51"/>
      <c r="B8" s="14" t="s">
        <v>24</v>
      </c>
      <c r="C8" s="2"/>
      <c r="E8" s="59" t="s">
        <v>14</v>
      </c>
      <c r="F8" s="59"/>
      <c r="G8" s="59"/>
      <c r="H8" s="59"/>
      <c r="I8" s="59"/>
      <c r="J8" s="59"/>
      <c r="K8" s="59"/>
      <c r="L8" s="59"/>
      <c r="M8" s="59"/>
    </row>
    <row r="9" spans="1:13" x14ac:dyDescent="0.25">
      <c r="A9" s="51" t="s">
        <v>1</v>
      </c>
      <c r="B9" s="4">
        <v>1110000</v>
      </c>
      <c r="C9" s="2"/>
      <c r="E9" s="63" t="s">
        <v>41</v>
      </c>
      <c r="F9" s="63"/>
      <c r="G9" s="63"/>
      <c r="H9" s="63"/>
      <c r="I9" s="63"/>
      <c r="J9" s="63"/>
      <c r="K9" s="63"/>
      <c r="L9" s="63"/>
      <c r="M9" s="63"/>
    </row>
    <row r="10" spans="1:13" ht="15" customHeight="1" x14ac:dyDescent="0.25">
      <c r="A10" s="51"/>
      <c r="B10" s="14" t="s">
        <v>24</v>
      </c>
      <c r="C10" s="2"/>
      <c r="E10" s="50" t="s">
        <v>13</v>
      </c>
      <c r="F10" s="50"/>
      <c r="G10" s="50"/>
      <c r="H10" s="50"/>
      <c r="I10" s="50"/>
      <c r="J10" s="50"/>
      <c r="K10" s="50"/>
      <c r="L10" s="50"/>
      <c r="M10" s="50"/>
    </row>
    <row r="11" spans="1:13" ht="16.899999999999999" customHeight="1" x14ac:dyDescent="0.25">
      <c r="A11" s="51" t="s">
        <v>2</v>
      </c>
      <c r="B11" s="16">
        <v>1115032</v>
      </c>
      <c r="C11" s="17" t="s">
        <v>43</v>
      </c>
      <c r="E11" s="58" t="s">
        <v>42</v>
      </c>
      <c r="F11" s="58"/>
      <c r="G11" s="58"/>
      <c r="H11" s="58"/>
      <c r="I11" s="58"/>
      <c r="J11" s="58"/>
      <c r="K11" s="58"/>
      <c r="L11" s="58"/>
      <c r="M11" s="58"/>
    </row>
    <row r="12" spans="1:13" ht="15" customHeight="1" x14ac:dyDescent="0.25">
      <c r="A12" s="51"/>
      <c r="B12" s="15" t="s">
        <v>39</v>
      </c>
      <c r="C12" s="15" t="s">
        <v>3</v>
      </c>
      <c r="E12" s="59" t="s">
        <v>15</v>
      </c>
      <c r="F12" s="59"/>
      <c r="G12" s="59"/>
      <c r="H12" s="59"/>
      <c r="I12" s="59"/>
      <c r="J12" s="59"/>
      <c r="K12" s="59"/>
      <c r="L12" s="59"/>
      <c r="M12" s="59"/>
    </row>
    <row r="13" spans="1:13" ht="19.5" customHeight="1" x14ac:dyDescent="0.25">
      <c r="A13" s="52" t="s">
        <v>28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spans="1:13" x14ac:dyDescent="0.25">
      <c r="A14" s="1"/>
    </row>
    <row r="15" spans="1:13" ht="28.15" customHeight="1" x14ac:dyDescent="0.25">
      <c r="A15" s="3" t="s">
        <v>23</v>
      </c>
      <c r="B15" s="38" t="s">
        <v>25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</row>
    <row r="16" spans="1:13" ht="25.15" customHeight="1" x14ac:dyDescent="0.25">
      <c r="A16" s="3">
        <v>1</v>
      </c>
      <c r="B16" s="53" t="s">
        <v>44</v>
      </c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</row>
    <row r="17" spans="1:26" ht="9" hidden="1" customHeight="1" x14ac:dyDescent="0.25">
      <c r="A17" s="3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26" x14ac:dyDescent="0.25">
      <c r="A18" s="1"/>
    </row>
    <row r="19" spans="1:26" x14ac:dyDescent="0.25">
      <c r="A19" s="6" t="s">
        <v>29</v>
      </c>
    </row>
    <row r="20" spans="1:26" ht="54" customHeight="1" x14ac:dyDescent="0.25">
      <c r="A20" s="52" t="s">
        <v>45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</row>
    <row r="21" spans="1:26" x14ac:dyDescent="0.25">
      <c r="A21" s="6" t="s">
        <v>30</v>
      </c>
    </row>
    <row r="22" spans="1:26" x14ac:dyDescent="0.25">
      <c r="A22" s="1"/>
    </row>
    <row r="23" spans="1:26" ht="32.25" customHeight="1" x14ac:dyDescent="0.25">
      <c r="A23" s="3" t="s">
        <v>23</v>
      </c>
      <c r="B23" s="38" t="s">
        <v>5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26" ht="39" customHeight="1" x14ac:dyDescent="0.25">
      <c r="A24" s="3">
        <v>1</v>
      </c>
      <c r="B24" s="53" t="s">
        <v>46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</row>
    <row r="25" spans="1:26" hidden="1" x14ac:dyDescent="0.25">
      <c r="A25" s="3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26" x14ac:dyDescent="0.25">
      <c r="A26" s="1"/>
    </row>
    <row r="27" spans="1:26" ht="13.5" customHeight="1" x14ac:dyDescent="0.25">
      <c r="A27" s="6" t="s">
        <v>31</v>
      </c>
    </row>
    <row r="28" spans="1:26" hidden="1" x14ac:dyDescent="0.25"/>
    <row r="29" spans="1:26" x14ac:dyDescent="0.25">
      <c r="A29" s="1"/>
      <c r="M29" s="2" t="s">
        <v>26</v>
      </c>
    </row>
    <row r="30" spans="1:26" ht="30" customHeight="1" x14ac:dyDescent="0.25">
      <c r="A30" s="38" t="s">
        <v>23</v>
      </c>
      <c r="B30" s="38" t="s">
        <v>32</v>
      </c>
      <c r="C30" s="38"/>
      <c r="D30" s="38"/>
      <c r="E30" s="38" t="s">
        <v>17</v>
      </c>
      <c r="F30" s="38"/>
      <c r="G30" s="38"/>
      <c r="H30" s="38" t="s">
        <v>33</v>
      </c>
      <c r="I30" s="38"/>
      <c r="J30" s="38"/>
      <c r="K30" s="38" t="s">
        <v>18</v>
      </c>
      <c r="L30" s="38"/>
      <c r="M30" s="38"/>
      <c r="R30" s="57"/>
      <c r="S30" s="57"/>
      <c r="T30" s="57"/>
      <c r="U30" s="57"/>
      <c r="V30" s="57"/>
      <c r="W30" s="57"/>
      <c r="X30" s="57"/>
      <c r="Y30" s="57"/>
      <c r="Z30" s="57"/>
    </row>
    <row r="31" spans="1:26" ht="33" customHeight="1" x14ac:dyDescent="0.25">
      <c r="A31" s="38"/>
      <c r="B31" s="38"/>
      <c r="C31" s="38"/>
      <c r="D31" s="38"/>
      <c r="E31" s="3" t="s">
        <v>19</v>
      </c>
      <c r="F31" s="3" t="s">
        <v>20</v>
      </c>
      <c r="G31" s="3" t="s">
        <v>21</v>
      </c>
      <c r="H31" s="3" t="s">
        <v>19</v>
      </c>
      <c r="I31" s="3" t="s">
        <v>20</v>
      </c>
      <c r="J31" s="3" t="s">
        <v>21</v>
      </c>
      <c r="K31" s="3" t="s">
        <v>19</v>
      </c>
      <c r="L31" s="3" t="s">
        <v>20</v>
      </c>
      <c r="M31" s="3" t="s">
        <v>21</v>
      </c>
      <c r="R31" s="7"/>
      <c r="S31" s="7"/>
      <c r="T31" s="7"/>
      <c r="U31" s="7"/>
      <c r="V31" s="7"/>
      <c r="W31" s="7"/>
      <c r="X31" s="7"/>
      <c r="Y31" s="7"/>
      <c r="Z31" s="7"/>
    </row>
    <row r="32" spans="1:26" x14ac:dyDescent="0.25">
      <c r="A32" s="3">
        <v>1</v>
      </c>
      <c r="B32" s="38">
        <v>2</v>
      </c>
      <c r="C32" s="38"/>
      <c r="D32" s="38"/>
      <c r="E32" s="3">
        <v>3</v>
      </c>
      <c r="F32" s="3">
        <v>4</v>
      </c>
      <c r="G32" s="3">
        <v>5</v>
      </c>
      <c r="H32" s="3">
        <v>6</v>
      </c>
      <c r="I32" s="3">
        <v>7</v>
      </c>
      <c r="J32" s="3">
        <v>8</v>
      </c>
      <c r="K32" s="3">
        <v>9</v>
      </c>
      <c r="L32" s="3">
        <v>10</v>
      </c>
      <c r="M32" s="3">
        <v>11</v>
      </c>
      <c r="R32" s="7"/>
      <c r="S32" s="7"/>
      <c r="T32" s="7"/>
      <c r="U32" s="7"/>
      <c r="V32" s="7"/>
      <c r="W32" s="7"/>
      <c r="X32" s="7"/>
      <c r="Y32" s="7"/>
      <c r="Z32" s="7"/>
    </row>
    <row r="33" spans="1:26" ht="52.15" customHeight="1" x14ac:dyDescent="0.25">
      <c r="A33" s="3"/>
      <c r="B33" s="39" t="s">
        <v>47</v>
      </c>
      <c r="C33" s="39"/>
      <c r="D33" s="39"/>
      <c r="E33" s="18">
        <v>6478069</v>
      </c>
      <c r="F33" s="25" t="s">
        <v>67</v>
      </c>
      <c r="G33" s="18">
        <f>E33</f>
        <v>6478069</v>
      </c>
      <c r="H33" s="18">
        <v>6475066</v>
      </c>
      <c r="I33" s="25" t="s">
        <v>67</v>
      </c>
      <c r="J33" s="18">
        <f>H33</f>
        <v>6475066</v>
      </c>
      <c r="K33" s="18">
        <f>H33-E33</f>
        <v>-3003</v>
      </c>
      <c r="L33" s="25" t="s">
        <v>67</v>
      </c>
      <c r="M33" s="18">
        <f>K33</f>
        <v>-3003</v>
      </c>
      <c r="R33" s="7"/>
      <c r="S33" s="7"/>
      <c r="T33" s="7"/>
      <c r="U33" s="7"/>
      <c r="V33" s="7"/>
      <c r="W33" s="7"/>
      <c r="X33" s="7"/>
      <c r="Y33" s="7"/>
      <c r="Z33" s="7"/>
    </row>
    <row r="34" spans="1:26" ht="37.9" customHeight="1" x14ac:dyDescent="0.25">
      <c r="A34" s="31"/>
      <c r="B34" s="45" t="s">
        <v>76</v>
      </c>
      <c r="C34" s="46"/>
      <c r="D34" s="47"/>
      <c r="E34" s="18">
        <v>0</v>
      </c>
      <c r="F34" s="25">
        <v>299500</v>
      </c>
      <c r="G34" s="18">
        <f>F34</f>
        <v>299500</v>
      </c>
      <c r="H34" s="18">
        <v>0</v>
      </c>
      <c r="I34" s="25">
        <v>298821</v>
      </c>
      <c r="J34" s="18">
        <f>I34</f>
        <v>298821</v>
      </c>
      <c r="K34" s="18">
        <v>0</v>
      </c>
      <c r="L34" s="25">
        <f>I34-F34</f>
        <v>-679</v>
      </c>
      <c r="M34" s="18">
        <f>L34</f>
        <v>-679</v>
      </c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46.9" customHeight="1" x14ac:dyDescent="0.25">
      <c r="A35" s="31"/>
      <c r="B35" s="45" t="s">
        <v>77</v>
      </c>
      <c r="C35" s="46"/>
      <c r="D35" s="47"/>
      <c r="E35" s="18">
        <v>0</v>
      </c>
      <c r="F35" s="25">
        <v>169100</v>
      </c>
      <c r="G35" s="18">
        <f>F35</f>
        <v>169100</v>
      </c>
      <c r="H35" s="18">
        <v>0</v>
      </c>
      <c r="I35" s="25">
        <f>147800+21000</f>
        <v>168800</v>
      </c>
      <c r="J35" s="18">
        <f>I35</f>
        <v>168800</v>
      </c>
      <c r="K35" s="18">
        <v>0</v>
      </c>
      <c r="L35" s="25">
        <f>I35-F35</f>
        <v>-300</v>
      </c>
      <c r="M35" s="18">
        <f>L35</f>
        <v>-300</v>
      </c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28.15" customHeight="1" x14ac:dyDescent="0.25">
      <c r="A36" s="3"/>
      <c r="B36" s="40" t="s">
        <v>6</v>
      </c>
      <c r="C36" s="40"/>
      <c r="D36" s="40"/>
      <c r="E36" s="19">
        <f>E33</f>
        <v>6478069</v>
      </c>
      <c r="F36" s="33">
        <v>468600</v>
      </c>
      <c r="G36" s="19">
        <f>E36+F36</f>
        <v>6946669</v>
      </c>
      <c r="H36" s="19">
        <v>6475066</v>
      </c>
      <c r="I36" s="33">
        <f>I34+I35</f>
        <v>467621</v>
      </c>
      <c r="J36" s="19">
        <f>H36+I36</f>
        <v>6942687</v>
      </c>
      <c r="K36" s="19">
        <f>H36-E36</f>
        <v>-3003</v>
      </c>
      <c r="L36" s="33">
        <f>I36-F36</f>
        <v>-979</v>
      </c>
      <c r="M36" s="19">
        <f>K36+L36</f>
        <v>-3982</v>
      </c>
      <c r="R36" s="7"/>
      <c r="S36" s="7"/>
      <c r="T36" s="7"/>
      <c r="U36" s="7"/>
      <c r="V36" s="7"/>
      <c r="W36" s="7"/>
      <c r="X36" s="7"/>
      <c r="Y36" s="7"/>
      <c r="Z36" s="7"/>
    </row>
    <row r="37" spans="1:26" ht="128.44999999999999" customHeight="1" x14ac:dyDescent="0.25">
      <c r="A37" s="41" t="s">
        <v>80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</row>
    <row r="38" spans="1:26" ht="0.6" customHeight="1" x14ac:dyDescent="0.25">
      <c r="A38" s="1"/>
    </row>
    <row r="39" spans="1:26" ht="22.5" customHeight="1" x14ac:dyDescent="0.25">
      <c r="A39" s="43" t="s">
        <v>34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</row>
    <row r="40" spans="1:26" hidden="1" x14ac:dyDescent="0.25"/>
    <row r="41" spans="1:26" x14ac:dyDescent="0.25">
      <c r="A41" s="1"/>
      <c r="M41" s="2" t="s">
        <v>26</v>
      </c>
    </row>
    <row r="42" spans="1:26" ht="31.5" customHeight="1" x14ac:dyDescent="0.25">
      <c r="A42" s="38" t="s">
        <v>4</v>
      </c>
      <c r="B42" s="38" t="s">
        <v>35</v>
      </c>
      <c r="C42" s="38"/>
      <c r="D42" s="38"/>
      <c r="E42" s="38" t="s">
        <v>17</v>
      </c>
      <c r="F42" s="38"/>
      <c r="G42" s="38"/>
      <c r="H42" s="38" t="s">
        <v>33</v>
      </c>
      <c r="I42" s="38"/>
      <c r="J42" s="38"/>
      <c r="K42" s="38" t="s">
        <v>18</v>
      </c>
      <c r="L42" s="38"/>
      <c r="M42" s="38"/>
    </row>
    <row r="43" spans="1:26" ht="33.75" customHeight="1" x14ac:dyDescent="0.25">
      <c r="A43" s="38"/>
      <c r="B43" s="38"/>
      <c r="C43" s="38"/>
      <c r="D43" s="38"/>
      <c r="E43" s="3" t="s">
        <v>19</v>
      </c>
      <c r="F43" s="3" t="s">
        <v>20</v>
      </c>
      <c r="G43" s="3" t="s">
        <v>21</v>
      </c>
      <c r="H43" s="3" t="s">
        <v>19</v>
      </c>
      <c r="I43" s="3" t="s">
        <v>20</v>
      </c>
      <c r="J43" s="3" t="s">
        <v>21</v>
      </c>
      <c r="K43" s="3" t="s">
        <v>19</v>
      </c>
      <c r="L43" s="3" t="s">
        <v>20</v>
      </c>
      <c r="M43" s="3" t="s">
        <v>21</v>
      </c>
    </row>
    <row r="44" spans="1:26" x14ac:dyDescent="0.25">
      <c r="A44" s="3">
        <v>1</v>
      </c>
      <c r="B44" s="38">
        <v>2</v>
      </c>
      <c r="C44" s="38"/>
      <c r="D44" s="38"/>
      <c r="E44" s="3">
        <v>3</v>
      </c>
      <c r="F44" s="3">
        <v>4</v>
      </c>
      <c r="G44" s="3">
        <v>5</v>
      </c>
      <c r="H44" s="3">
        <v>6</v>
      </c>
      <c r="I44" s="3">
        <v>7</v>
      </c>
      <c r="J44" s="3">
        <v>8</v>
      </c>
      <c r="K44" s="3">
        <v>9</v>
      </c>
      <c r="L44" s="3">
        <v>10</v>
      </c>
      <c r="M44" s="3">
        <v>11</v>
      </c>
    </row>
    <row r="45" spans="1:26" ht="57.6" customHeight="1" x14ac:dyDescent="0.25">
      <c r="A45" s="32">
        <v>1</v>
      </c>
      <c r="B45" s="39" t="s">
        <v>48</v>
      </c>
      <c r="C45" s="39"/>
      <c r="D45" s="39"/>
      <c r="E45" s="18">
        <f>E36</f>
        <v>6478069</v>
      </c>
      <c r="F45" s="25">
        <f>F36</f>
        <v>468600</v>
      </c>
      <c r="G45" s="18">
        <f>G36</f>
        <v>6946669</v>
      </c>
      <c r="H45" s="18">
        <f>H36</f>
        <v>6475066</v>
      </c>
      <c r="I45" s="25">
        <f>I36</f>
        <v>467621</v>
      </c>
      <c r="J45" s="18">
        <f>H45+I45</f>
        <v>6942687</v>
      </c>
      <c r="K45" s="18">
        <f>H45-E45</f>
        <v>-3003</v>
      </c>
      <c r="L45" s="25">
        <f>I45-F45</f>
        <v>-979</v>
      </c>
      <c r="M45" s="18">
        <f>K45+L45</f>
        <v>-3982</v>
      </c>
    </row>
    <row r="46" spans="1:26" x14ac:dyDescent="0.25">
      <c r="A46" s="1"/>
    </row>
    <row r="47" spans="1:26" x14ac:dyDescent="0.25">
      <c r="A47" s="6" t="s">
        <v>36</v>
      </c>
    </row>
    <row r="48" spans="1:26" x14ac:dyDescent="0.25">
      <c r="A48" s="1"/>
    </row>
    <row r="49" spans="1:13" s="28" customFormat="1" ht="43.15" customHeight="1" x14ac:dyDescent="0.2">
      <c r="A49" s="54" t="s">
        <v>4</v>
      </c>
      <c r="B49" s="54" t="s">
        <v>22</v>
      </c>
      <c r="C49" s="54" t="s">
        <v>7</v>
      </c>
      <c r="D49" s="54" t="s">
        <v>8</v>
      </c>
      <c r="E49" s="54" t="s">
        <v>17</v>
      </c>
      <c r="F49" s="54"/>
      <c r="G49" s="54"/>
      <c r="H49" s="54" t="s">
        <v>37</v>
      </c>
      <c r="I49" s="54"/>
      <c r="J49" s="54"/>
      <c r="K49" s="54" t="s">
        <v>18</v>
      </c>
      <c r="L49" s="54"/>
      <c r="M49" s="54"/>
    </row>
    <row r="50" spans="1:13" s="28" customFormat="1" ht="30.75" customHeight="1" x14ac:dyDescent="0.2">
      <c r="A50" s="54"/>
      <c r="B50" s="54"/>
      <c r="C50" s="54"/>
      <c r="D50" s="54"/>
      <c r="E50" s="26" t="s">
        <v>19</v>
      </c>
      <c r="F50" s="26" t="s">
        <v>20</v>
      </c>
      <c r="G50" s="26" t="s">
        <v>21</v>
      </c>
      <c r="H50" s="26" t="s">
        <v>19</v>
      </c>
      <c r="I50" s="26" t="s">
        <v>20</v>
      </c>
      <c r="J50" s="26" t="s">
        <v>21</v>
      </c>
      <c r="K50" s="26" t="s">
        <v>19</v>
      </c>
      <c r="L50" s="26" t="s">
        <v>20</v>
      </c>
      <c r="M50" s="26" t="s">
        <v>21</v>
      </c>
    </row>
    <row r="51" spans="1:13" x14ac:dyDescent="0.25">
      <c r="A51" s="3">
        <v>1</v>
      </c>
      <c r="B51" s="3">
        <v>2</v>
      </c>
      <c r="C51" s="3">
        <v>3</v>
      </c>
      <c r="D51" s="3">
        <v>4</v>
      </c>
      <c r="E51" s="3">
        <v>5</v>
      </c>
      <c r="F51" s="3">
        <v>6</v>
      </c>
      <c r="G51" s="3">
        <v>7</v>
      </c>
      <c r="H51" s="3">
        <v>8</v>
      </c>
      <c r="I51" s="3">
        <v>9</v>
      </c>
      <c r="J51" s="3">
        <v>10</v>
      </c>
      <c r="K51" s="3">
        <v>11</v>
      </c>
      <c r="L51" s="3">
        <v>12</v>
      </c>
      <c r="M51" s="3">
        <v>13</v>
      </c>
    </row>
    <row r="52" spans="1:13" x14ac:dyDescent="0.25">
      <c r="A52" s="3">
        <v>1</v>
      </c>
      <c r="B52" s="3" t="s">
        <v>9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49.9" customHeight="1" x14ac:dyDescent="0.25">
      <c r="A53" s="3"/>
      <c r="B53" s="29" t="s">
        <v>49</v>
      </c>
      <c r="C53" s="21" t="s">
        <v>50</v>
      </c>
      <c r="D53" s="21" t="s">
        <v>66</v>
      </c>
      <c r="E53" s="3">
        <v>3</v>
      </c>
      <c r="F53" s="25">
        <v>3</v>
      </c>
      <c r="G53" s="3">
        <v>3</v>
      </c>
      <c r="H53" s="3">
        <v>3</v>
      </c>
      <c r="I53" s="25">
        <v>3</v>
      </c>
      <c r="J53" s="3">
        <v>3</v>
      </c>
      <c r="K53" s="12" t="s">
        <v>73</v>
      </c>
      <c r="L53" s="25">
        <v>0</v>
      </c>
      <c r="M53" s="12" t="s">
        <v>73</v>
      </c>
    </row>
    <row r="54" spans="1:13" ht="65.45" customHeight="1" x14ac:dyDescent="0.25">
      <c r="A54" s="8"/>
      <c r="B54" s="29" t="s">
        <v>51</v>
      </c>
      <c r="C54" s="21" t="s">
        <v>78</v>
      </c>
      <c r="D54" s="21" t="s">
        <v>68</v>
      </c>
      <c r="E54" s="18">
        <f>E45</f>
        <v>6478069</v>
      </c>
      <c r="F54" s="25">
        <f>F45</f>
        <v>468600</v>
      </c>
      <c r="G54" s="18">
        <f>G45</f>
        <v>6946669</v>
      </c>
      <c r="H54" s="18">
        <f>H45</f>
        <v>6475066</v>
      </c>
      <c r="I54" s="25">
        <f>I45</f>
        <v>467621</v>
      </c>
      <c r="J54" s="10">
        <f>H54</f>
        <v>6475066</v>
      </c>
      <c r="K54" s="18">
        <f>H54-E54</f>
        <v>-3003</v>
      </c>
      <c r="L54" s="25">
        <f>I54-F54</f>
        <v>-979</v>
      </c>
      <c r="M54" s="18">
        <f>K54</f>
        <v>-3003</v>
      </c>
    </row>
    <row r="55" spans="1:13" ht="78" customHeight="1" x14ac:dyDescent="0.25">
      <c r="A55" s="8"/>
      <c r="B55" s="29" t="s">
        <v>52</v>
      </c>
      <c r="C55" s="21" t="s">
        <v>53</v>
      </c>
      <c r="D55" s="21" t="s">
        <v>54</v>
      </c>
      <c r="E55" s="8">
        <v>67</v>
      </c>
      <c r="F55" s="25" t="s">
        <v>67</v>
      </c>
      <c r="G55" s="10">
        <v>67</v>
      </c>
      <c r="H55" s="10">
        <v>67</v>
      </c>
      <c r="I55" s="25" t="s">
        <v>67</v>
      </c>
      <c r="J55" s="10">
        <v>67</v>
      </c>
      <c r="K55" s="27">
        <f>H55-E55</f>
        <v>0</v>
      </c>
      <c r="L55" s="34" t="s">
        <v>67</v>
      </c>
      <c r="M55" s="27">
        <f>K55</f>
        <v>0</v>
      </c>
    </row>
    <row r="56" spans="1:13" ht="31.15" customHeight="1" x14ac:dyDescent="0.25">
      <c r="A56" s="3"/>
      <c r="B56" s="29" t="s">
        <v>55</v>
      </c>
      <c r="C56" s="21" t="s">
        <v>53</v>
      </c>
      <c r="D56" s="21" t="s">
        <v>56</v>
      </c>
      <c r="E56" s="3">
        <v>43</v>
      </c>
      <c r="F56" s="25" t="s">
        <v>67</v>
      </c>
      <c r="G56" s="10">
        <v>43</v>
      </c>
      <c r="H56" s="10">
        <v>43</v>
      </c>
      <c r="I56" s="25" t="s">
        <v>67</v>
      </c>
      <c r="J56" s="10">
        <v>43</v>
      </c>
      <c r="K56" s="27">
        <f>H56-E56</f>
        <v>0</v>
      </c>
      <c r="L56" s="34" t="s">
        <v>67</v>
      </c>
      <c r="M56" s="27">
        <f>K56</f>
        <v>0</v>
      </c>
    </row>
    <row r="57" spans="1:13" ht="120" customHeight="1" x14ac:dyDescent="0.25">
      <c r="A57" s="55" t="s">
        <v>81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</row>
    <row r="58" spans="1:13" x14ac:dyDescent="0.25">
      <c r="A58" s="3">
        <v>2</v>
      </c>
      <c r="B58" s="3" t="s">
        <v>10</v>
      </c>
      <c r="C58" s="3"/>
      <c r="D58" s="3"/>
      <c r="E58" s="3"/>
      <c r="F58" s="3"/>
      <c r="G58" s="3"/>
      <c r="H58" s="3"/>
      <c r="I58" s="3"/>
      <c r="J58" s="3"/>
      <c r="K58" s="12"/>
      <c r="L58" s="12"/>
      <c r="M58" s="12"/>
    </row>
    <row r="59" spans="1:13" ht="44.45" customHeight="1" x14ac:dyDescent="0.25">
      <c r="A59" s="3"/>
      <c r="B59" s="20" t="s">
        <v>57</v>
      </c>
      <c r="C59" s="21" t="s">
        <v>59</v>
      </c>
      <c r="D59" s="21" t="s">
        <v>60</v>
      </c>
      <c r="E59" s="3">
        <v>645</v>
      </c>
      <c r="F59" s="25" t="s">
        <v>67</v>
      </c>
      <c r="G59" s="3">
        <f>E59</f>
        <v>645</v>
      </c>
      <c r="H59" s="3">
        <f>214+140+184</f>
        <v>538</v>
      </c>
      <c r="I59" s="25" t="s">
        <v>67</v>
      </c>
      <c r="J59" s="3">
        <f>H59</f>
        <v>538</v>
      </c>
      <c r="K59" s="27">
        <f>H59-E59</f>
        <v>-107</v>
      </c>
      <c r="L59" s="25" t="s">
        <v>67</v>
      </c>
      <c r="M59" s="27">
        <f>K59</f>
        <v>-107</v>
      </c>
    </row>
    <row r="60" spans="1:13" ht="40.15" customHeight="1" x14ac:dyDescent="0.25">
      <c r="A60" s="3"/>
      <c r="B60" s="20" t="s">
        <v>58</v>
      </c>
      <c r="C60" s="21" t="s">
        <v>59</v>
      </c>
      <c r="D60" s="21" t="s">
        <v>60</v>
      </c>
      <c r="E60" s="3">
        <v>366</v>
      </c>
      <c r="F60" s="25" t="s">
        <v>67</v>
      </c>
      <c r="G60" s="3">
        <f>E60</f>
        <v>366</v>
      </c>
      <c r="H60" s="3">
        <f>102+110+144</f>
        <v>356</v>
      </c>
      <c r="I60" s="25" t="s">
        <v>67</v>
      </c>
      <c r="J60" s="3">
        <f>H60</f>
        <v>356</v>
      </c>
      <c r="K60" s="27">
        <f>H60-G60</f>
        <v>-10</v>
      </c>
      <c r="L60" s="25" t="s">
        <v>67</v>
      </c>
      <c r="M60" s="12" t="s">
        <v>82</v>
      </c>
    </row>
    <row r="61" spans="1:13" ht="66.599999999999994" customHeight="1" x14ac:dyDescent="0.25">
      <c r="A61" s="55" t="s">
        <v>83</v>
      </c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</row>
    <row r="62" spans="1:13" x14ac:dyDescent="0.25">
      <c r="A62" s="3">
        <v>3</v>
      </c>
      <c r="B62" s="3" t="s">
        <v>11</v>
      </c>
      <c r="C62" s="3"/>
      <c r="D62" s="3"/>
      <c r="E62" s="3"/>
      <c r="F62" s="3"/>
      <c r="G62" s="3"/>
      <c r="H62" s="3"/>
      <c r="I62" s="3"/>
      <c r="J62" s="3"/>
      <c r="K62" s="12"/>
      <c r="L62" s="12"/>
      <c r="M62" s="12"/>
    </row>
    <row r="63" spans="1:13" ht="69.599999999999994" customHeight="1" x14ac:dyDescent="0.25">
      <c r="A63" s="3"/>
      <c r="B63" s="29" t="s">
        <v>61</v>
      </c>
      <c r="C63" s="21" t="s">
        <v>78</v>
      </c>
      <c r="D63" s="21" t="s">
        <v>63</v>
      </c>
      <c r="E63" s="18">
        <v>10044</v>
      </c>
      <c r="F63" s="25">
        <v>727</v>
      </c>
      <c r="G63" s="18">
        <v>10770</v>
      </c>
      <c r="H63" s="18">
        <f>H54/H59</f>
        <v>12035.438661710037</v>
      </c>
      <c r="I63" s="25">
        <f>I54/H59</f>
        <v>869.18401486988853</v>
      </c>
      <c r="J63" s="18">
        <f>H63</f>
        <v>12035.438661710037</v>
      </c>
      <c r="K63" s="18">
        <f>H63-E63</f>
        <v>1991.4386617100372</v>
      </c>
      <c r="L63" s="18">
        <f>I63-F63</f>
        <v>142.18401486988853</v>
      </c>
      <c r="M63" s="18">
        <f>J63-G63</f>
        <v>1265.4386617100372</v>
      </c>
    </row>
    <row r="64" spans="1:13" ht="73.900000000000006" customHeight="1" x14ac:dyDescent="0.25">
      <c r="A64" s="3"/>
      <c r="B64" s="29" t="s">
        <v>62</v>
      </c>
      <c r="C64" s="21" t="s">
        <v>78</v>
      </c>
      <c r="D64" s="21" t="s">
        <v>63</v>
      </c>
      <c r="E64" s="3">
        <v>8919</v>
      </c>
      <c r="F64" s="25" t="s">
        <v>67</v>
      </c>
      <c r="G64" s="10">
        <f>E64</f>
        <v>8919</v>
      </c>
      <c r="H64" s="3">
        <v>9470</v>
      </c>
      <c r="I64" s="25" t="s">
        <v>67</v>
      </c>
      <c r="J64" s="3">
        <f>H64</f>
        <v>9470</v>
      </c>
      <c r="K64" s="27">
        <f>H64-E64</f>
        <v>551</v>
      </c>
      <c r="L64" s="27" t="s">
        <v>67</v>
      </c>
      <c r="M64" s="27">
        <f>K64</f>
        <v>551</v>
      </c>
    </row>
    <row r="65" spans="1:13" ht="22.15" customHeight="1" x14ac:dyDescent="0.25">
      <c r="A65" s="53" t="s">
        <v>74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</row>
    <row r="66" spans="1:13" ht="24.6" customHeight="1" x14ac:dyDescent="0.25">
      <c r="A66" s="3">
        <v>4</v>
      </c>
      <c r="B66" s="3" t="s">
        <v>12</v>
      </c>
      <c r="C66" s="3"/>
      <c r="D66" s="3"/>
      <c r="E66" s="3"/>
      <c r="F66" s="3"/>
      <c r="G66" s="3"/>
      <c r="H66" s="3"/>
      <c r="I66" s="3"/>
      <c r="J66" s="3"/>
      <c r="K66" s="12"/>
      <c r="L66" s="12"/>
      <c r="M66" s="12"/>
    </row>
    <row r="67" spans="1:13" ht="90" customHeight="1" x14ac:dyDescent="0.25">
      <c r="A67" s="3"/>
      <c r="B67" s="29" t="s">
        <v>64</v>
      </c>
      <c r="C67" s="21" t="s">
        <v>65</v>
      </c>
      <c r="D67" s="21" t="s">
        <v>63</v>
      </c>
      <c r="E67" s="3">
        <v>104</v>
      </c>
      <c r="F67" s="25" t="s">
        <v>67</v>
      </c>
      <c r="G67" s="3">
        <v>104</v>
      </c>
      <c r="H67" s="27">
        <f>(101+108+113)/3</f>
        <v>107.33333333333333</v>
      </c>
      <c r="I67" s="25" t="s">
        <v>67</v>
      </c>
      <c r="J67" s="3">
        <v>107</v>
      </c>
      <c r="K67" s="27">
        <f>H67-E67</f>
        <v>3.3333333333333286</v>
      </c>
      <c r="L67" s="27" t="s">
        <v>67</v>
      </c>
      <c r="M67" s="27">
        <f>K67</f>
        <v>3.3333333333333286</v>
      </c>
    </row>
    <row r="68" spans="1:13" ht="19.149999999999999" hidden="1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12"/>
      <c r="L68" s="12"/>
      <c r="M68" s="12"/>
    </row>
    <row r="69" spans="1:13" ht="19.899999999999999" customHeight="1" x14ac:dyDescent="0.25">
      <c r="A69" s="56" t="s">
        <v>84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</row>
    <row r="70" spans="1:13" ht="22.15" customHeight="1" x14ac:dyDescent="0.25">
      <c r="A70" s="39" t="s">
        <v>79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ht="9" hidden="1" customHeight="1" x14ac:dyDescent="0.25">
      <c r="A71" s="1"/>
    </row>
    <row r="72" spans="1:13" s="22" customFormat="1" ht="33" customHeight="1" x14ac:dyDescent="0.25">
      <c r="A72" s="44" t="s">
        <v>85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</row>
    <row r="73" spans="1:13" s="22" customFormat="1" ht="21.6" customHeight="1" x14ac:dyDescent="0.25">
      <c r="A73" s="23" t="s">
        <v>38</v>
      </c>
      <c r="B73" s="23"/>
      <c r="C73" s="23"/>
      <c r="D73" s="23"/>
    </row>
    <row r="74" spans="1:13" s="22" customFormat="1" x14ac:dyDescent="0.25">
      <c r="A74" s="44" t="s">
        <v>69</v>
      </c>
      <c r="B74" s="44"/>
      <c r="C74" s="44"/>
      <c r="D74" s="44"/>
      <c r="E74" s="44"/>
    </row>
    <row r="75" spans="1:13" s="22" customFormat="1" x14ac:dyDescent="0.25">
      <c r="A75" s="44"/>
      <c r="B75" s="44"/>
      <c r="C75" s="44"/>
      <c r="D75" s="44"/>
      <c r="E75" s="44"/>
      <c r="G75" s="35"/>
      <c r="H75" s="35"/>
      <c r="J75" s="36" t="s">
        <v>70</v>
      </c>
      <c r="K75" s="36"/>
      <c r="L75" s="36"/>
      <c r="M75" s="36"/>
    </row>
    <row r="76" spans="1:13" s="22" customFormat="1" ht="15.75" customHeight="1" x14ac:dyDescent="0.25">
      <c r="A76" s="24"/>
      <c r="B76" s="24"/>
      <c r="C76" s="24"/>
      <c r="D76" s="24"/>
      <c r="E76" s="24"/>
      <c r="J76" s="37" t="s">
        <v>27</v>
      </c>
      <c r="K76" s="37"/>
      <c r="L76" s="37"/>
      <c r="M76" s="37"/>
    </row>
    <row r="77" spans="1:13" s="22" customFormat="1" ht="43.5" customHeight="1" x14ac:dyDescent="0.25">
      <c r="A77" s="43" t="s">
        <v>71</v>
      </c>
      <c r="B77" s="43"/>
      <c r="C77" s="43"/>
      <c r="D77" s="43"/>
      <c r="E77" s="43"/>
      <c r="G77" s="35"/>
      <c r="H77" s="35"/>
      <c r="J77" s="36" t="s">
        <v>72</v>
      </c>
      <c r="K77" s="36"/>
      <c r="L77" s="36"/>
      <c r="M77" s="36"/>
    </row>
    <row r="78" spans="1:13" s="22" customFormat="1" ht="15.75" customHeight="1" x14ac:dyDescent="0.25">
      <c r="A78" s="49"/>
      <c r="B78" s="49"/>
      <c r="C78" s="49"/>
      <c r="D78" s="49"/>
      <c r="E78" s="49"/>
      <c r="J78" s="37" t="s">
        <v>27</v>
      </c>
      <c r="K78" s="37"/>
      <c r="L78" s="37"/>
      <c r="M78" s="37"/>
    </row>
    <row r="79" spans="1:13" ht="15.75" customHeight="1" x14ac:dyDescent="0.25">
      <c r="A79" s="49"/>
      <c r="B79" s="49"/>
      <c r="C79" s="49"/>
      <c r="D79" s="49"/>
      <c r="E79" s="49"/>
      <c r="J79" s="48"/>
      <c r="K79" s="48"/>
      <c r="L79" s="48"/>
      <c r="M79" s="48"/>
    </row>
  </sheetData>
  <mergeCells count="65">
    <mergeCell ref="J1:M4"/>
    <mergeCell ref="A11:A12"/>
    <mergeCell ref="R30:T30"/>
    <mergeCell ref="A5:M5"/>
    <mergeCell ref="A6:M6"/>
    <mergeCell ref="E7:M7"/>
    <mergeCell ref="E8:M8"/>
    <mergeCell ref="E9:M9"/>
    <mergeCell ref="X30:Z30"/>
    <mergeCell ref="E11:M11"/>
    <mergeCell ref="E12:M12"/>
    <mergeCell ref="B15:M15"/>
    <mergeCell ref="B16:M16"/>
    <mergeCell ref="E30:G30"/>
    <mergeCell ref="H30:J30"/>
    <mergeCell ref="K30:M30"/>
    <mergeCell ref="B30:D31"/>
    <mergeCell ref="A20:M20"/>
    <mergeCell ref="H49:J49"/>
    <mergeCell ref="A42:A43"/>
    <mergeCell ref="E42:G42"/>
    <mergeCell ref="H42:J42"/>
    <mergeCell ref="B42:D43"/>
    <mergeCell ref="U30:W30"/>
    <mergeCell ref="B35:D35"/>
    <mergeCell ref="A57:M57"/>
    <mergeCell ref="A61:M61"/>
    <mergeCell ref="A65:M65"/>
    <mergeCell ref="A69:M69"/>
    <mergeCell ref="A70:M70"/>
    <mergeCell ref="A49:A50"/>
    <mergeCell ref="B49:B50"/>
    <mergeCell ref="C49:C50"/>
    <mergeCell ref="D49:D50"/>
    <mergeCell ref="E49:G49"/>
    <mergeCell ref="E10:M10"/>
    <mergeCell ref="A7:A8"/>
    <mergeCell ref="A9:A10"/>
    <mergeCell ref="B17:M17"/>
    <mergeCell ref="A13:M13"/>
    <mergeCell ref="K42:M42"/>
    <mergeCell ref="B23:M23"/>
    <mergeCell ref="B24:M24"/>
    <mergeCell ref="B25:M25"/>
    <mergeCell ref="A30:A31"/>
    <mergeCell ref="J78:M78"/>
    <mergeCell ref="J79:M79"/>
    <mergeCell ref="B44:D44"/>
    <mergeCell ref="B45:D45"/>
    <mergeCell ref="A78:E79"/>
    <mergeCell ref="A74:E75"/>
    <mergeCell ref="G75:H75"/>
    <mergeCell ref="J75:M75"/>
    <mergeCell ref="A77:E77"/>
    <mergeCell ref="K49:M49"/>
    <mergeCell ref="G77:H77"/>
    <mergeCell ref="J77:M77"/>
    <mergeCell ref="J76:M76"/>
    <mergeCell ref="B32:D32"/>
    <mergeCell ref="B33:D33"/>
    <mergeCell ref="B36:D36"/>
    <mergeCell ref="A37:M37"/>
    <mergeCell ref="A39:M39"/>
    <mergeCell ref="A72:M72"/>
    <mergeCell ref="B34:D34"/>
  </mergeCells>
  <pageMargins left="0.15748031496062992" right="0.15748031496062992" top="0.35433070866141736" bottom="0.31496062992125984" header="0.31496062992125984" footer="0.31496062992125984"/>
  <pageSetup paperSize="9" scale="68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2020-01-17T13:10:17Z</cp:lastPrinted>
  <dcterms:created xsi:type="dcterms:W3CDTF">2018-12-28T08:43:53Z</dcterms:created>
  <dcterms:modified xsi:type="dcterms:W3CDTF">2021-02-19T09:38:13Z</dcterms:modified>
</cp:coreProperties>
</file>