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1\Лютий\1802\Звіти ЖКГ\"/>
    </mc:Choice>
  </mc:AlternateContent>
  <bookViews>
    <workbookView xWindow="0" yWindow="0" windowWidth="24000" windowHeight="9780"/>
  </bookViews>
  <sheets>
    <sheet name="Лист1" sheetId="1" r:id="rId1"/>
  </sheets>
  <definedNames>
    <definedName name="_xlnm.Print_Area" localSheetId="0">Лист1!$A$1:$T$95</definedName>
  </definedNames>
  <calcPr calcId="152511"/>
</workbook>
</file>

<file path=xl/calcChain.xml><?xml version="1.0" encoding="utf-8"?>
<calcChain xmlns="http://schemas.openxmlformats.org/spreadsheetml/2006/main">
  <c r="Q62" i="1" l="1"/>
  <c r="O65" i="1"/>
  <c r="Q65" i="1"/>
  <c r="O67" i="1"/>
  <c r="Q67" i="1" s="1"/>
  <c r="I62" i="1"/>
  <c r="I67" i="1"/>
  <c r="I59" i="1"/>
  <c r="I65" i="1" s="1"/>
  <c r="F40" i="1"/>
  <c r="I41" i="1"/>
  <c r="I40" i="1"/>
  <c r="I42" i="1" s="1"/>
  <c r="F41" i="1"/>
  <c r="K42" i="1"/>
  <c r="G42" i="1"/>
  <c r="G50" i="1"/>
  <c r="G51" i="1" s="1"/>
  <c r="Q76" i="1"/>
  <c r="Q74" i="1"/>
  <c r="R70" i="1"/>
  <c r="R66" i="1"/>
  <c r="T66" i="1"/>
  <c r="M70" i="1"/>
  <c r="O80" i="1"/>
  <c r="Q80" i="1" s="1"/>
  <c r="O78" i="1"/>
  <c r="Q78" i="1" s="1"/>
  <c r="I80" i="1"/>
  <c r="M80" i="1" s="1"/>
  <c r="I78" i="1"/>
  <c r="M78" i="1" s="1"/>
  <c r="M76" i="1"/>
  <c r="M74" i="1"/>
  <c r="M73" i="1"/>
  <c r="M66" i="1"/>
  <c r="M40" i="1"/>
  <c r="H41" i="1"/>
  <c r="M41" i="1"/>
  <c r="M42" i="1"/>
  <c r="Q59" i="1"/>
  <c r="Q66" i="1"/>
  <c r="Q70" i="1"/>
  <c r="T70" i="1"/>
  <c r="Q73" i="1"/>
  <c r="R73" i="1"/>
  <c r="T73" i="1" s="1"/>
  <c r="R74" i="1"/>
  <c r="T74" i="1" s="1"/>
  <c r="R76" i="1"/>
  <c r="T76" i="1" s="1"/>
  <c r="R80" i="1"/>
  <c r="T80" i="1" s="1"/>
  <c r="K50" i="1"/>
  <c r="K51" i="1" s="1"/>
  <c r="M62" i="1"/>
  <c r="P50" i="1"/>
  <c r="P51" i="1"/>
  <c r="O41" i="1"/>
  <c r="Q41" i="1"/>
  <c r="R78" i="1"/>
  <c r="T78" i="1"/>
  <c r="M67" i="1"/>
  <c r="R59" i="1"/>
  <c r="T59" i="1" s="1"/>
  <c r="M59" i="1"/>
  <c r="H40" i="1"/>
  <c r="H42" i="1"/>
  <c r="F42" i="1"/>
  <c r="F50" i="1"/>
  <c r="O40" i="1"/>
  <c r="Q40" i="1"/>
  <c r="R67" i="1"/>
  <c r="T67" i="1"/>
  <c r="R62" i="1"/>
  <c r="T62" i="1"/>
  <c r="F51" i="1"/>
  <c r="H50" i="1"/>
  <c r="O42" i="1" l="1"/>
  <c r="Q42" i="1" s="1"/>
  <c r="I50" i="1"/>
  <c r="H51" i="1"/>
  <c r="M65" i="1"/>
  <c r="R65" i="1"/>
  <c r="T65" i="1" s="1"/>
  <c r="O50" i="1" l="1"/>
  <c r="I51" i="1"/>
  <c r="M51" i="1" s="1"/>
  <c r="M50" i="1"/>
  <c r="O51" i="1" l="1"/>
  <c r="Q51" i="1" s="1"/>
  <c r="Q50" i="1"/>
</calcChain>
</file>

<file path=xl/comments1.xml><?xml version="1.0" encoding="utf-8"?>
<comments xmlns="http://schemas.openxmlformats.org/spreadsheetml/2006/main">
  <authors>
    <author>S_Smal</author>
  </authors>
  <commentList>
    <comment ref="I66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11,376 грн з ПДВ 
9,48 грн без ПДВ</t>
        </r>
      </text>
    </comment>
  </commentList>
</comments>
</file>

<file path=xl/sharedStrings.xml><?xml version="1.0" encoding="utf-8"?>
<sst xmlns="http://schemas.openxmlformats.org/spreadsheetml/2006/main" count="155" uniqueCount="95">
  <si>
    <t xml:space="preserve">1. </t>
  </si>
  <si>
    <t>управління житлово-комунального господарства Хмельницької міської ради</t>
  </si>
  <si>
    <t>2.</t>
  </si>
  <si>
    <t>3.</t>
  </si>
  <si>
    <t>Звіт про виконання паспорта бюджетної програми</t>
  </si>
  <si>
    <t>Наказ Міністерства фінансів України</t>
  </si>
  <si>
    <t>26 серпня 2014 року № 836</t>
  </si>
  <si>
    <t>(у редакції наказу Міністерства фінансів України</t>
  </si>
  <si>
    <t>ЗАТВЕРДЖЕНО</t>
  </si>
  <si>
    <t>загальний фонд</t>
  </si>
  <si>
    <t>спеціальний фонд</t>
  </si>
  <si>
    <t>усього</t>
  </si>
  <si>
    <t>Затверджено у паспорті бюджетної  програми</t>
  </si>
  <si>
    <t>Відхилення</t>
  </si>
  <si>
    <t>Напрями використання бюджетних коштів</t>
  </si>
  <si>
    <t>6.</t>
  </si>
  <si>
    <t>Усього</t>
  </si>
  <si>
    <t>№ з/п</t>
  </si>
  <si>
    <t xml:space="preserve">7. </t>
  </si>
  <si>
    <t>Найменування місцевої/ регіональної програми</t>
  </si>
  <si>
    <t>(підпис)</t>
  </si>
  <si>
    <t>грн.</t>
  </si>
  <si>
    <t>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</si>
  <si>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Програма утримання та розвитку житлово-комунального господарства та благоустрою м.Хмельницького на 2017-2020 роки</t>
  </si>
  <si>
    <t>обсяг видатків</t>
  </si>
  <si>
    <t>тис.грн.</t>
  </si>
  <si>
    <t>од.</t>
  </si>
  <si>
    <t>%</t>
  </si>
  <si>
    <t>рішення сесії міської ради</t>
  </si>
  <si>
    <t>розрахунково</t>
  </si>
  <si>
    <t>затрат</t>
  </si>
  <si>
    <t>продукту</t>
  </si>
  <si>
    <t>ефективності</t>
  </si>
  <si>
    <t>якості</t>
  </si>
  <si>
    <t>звернення підприємства</t>
  </si>
  <si>
    <t>обсяг водопостачання та водовідведення населенню, яке підключено до водогону Чернелівка-Хмельницький</t>
  </si>
  <si>
    <t>сума відшкодування різниці в тарифі підприємству</t>
  </si>
  <si>
    <t>фактична вартість 1 куб. м води для населення, що підключені до водогону Чернелівка-Хмельницький</t>
  </si>
  <si>
    <t>сума відшкодування з розрахунку для населення, що підключені до водогону Чернелівка-Хмельницький на 1 куб. м</t>
  </si>
  <si>
    <t>відсоток відшкодування витрат на оплату послуг централізованого водопостачання населенню сіл Красилівського району, що відносяться до депресійної зони Чернелівського водозабору</t>
  </si>
  <si>
    <t xml:space="preserve">кількість підприємств водопровідно-каналізаційного господарства, які потребують підтримки </t>
  </si>
  <si>
    <t>кількість підприємств водопровідно-каналізаційного господарства, яким планується надання підтримки</t>
  </si>
  <si>
    <t>видатки на оплату послуги з постачання електроенергії</t>
  </si>
  <si>
    <t>забезпечення безперебійного водостачання</t>
  </si>
  <si>
    <t>тис. куб. м</t>
  </si>
  <si>
    <t>розрахунок</t>
  </si>
  <si>
    <t>Постанова НКРЕКП</t>
  </si>
  <si>
    <t>розрахункова величина</t>
  </si>
  <si>
    <t xml:space="preserve">Пояснення: фактичне споживання води відповідно до проведених оплат споживачів  </t>
  </si>
  <si>
    <t>4.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</si>
  <si>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</si>
  <si>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</si>
  <si>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5.</t>
  </si>
  <si>
    <t>Мета бюджетної програми</t>
  </si>
  <si>
    <t>Завдання бюджетної програми</t>
  </si>
  <si>
    <t xml:space="preserve">Завдання </t>
  </si>
  <si>
    <t xml:space="preserve">Видатки (надані кредити з бюджету) та напрями використання бюджетних коштів за бюджетною програмою </t>
  </si>
  <si>
    <t>Виконання власних повноважень міських рад в галузі житлово-комунального господарства</t>
  </si>
  <si>
    <t>Забезпечення належної та безперебійної роботи об'єктів комунального господарства</t>
  </si>
  <si>
    <t>гривень</t>
  </si>
  <si>
    <t>Касові видатки (надані кредити з бюджету)</t>
  </si>
  <si>
    <t>Забезпечення діяльності водопровідно-каналізаційного господарства</t>
  </si>
  <si>
    <t>0620</t>
  </si>
  <si>
    <t>8.</t>
  </si>
  <si>
    <t>від 29 грудня 2018 року № 1209)</t>
  </si>
  <si>
    <t xml:space="preserve">9. </t>
  </si>
  <si>
    <t>Результативні показники бюджетної програми та аналіз їх виконання</t>
  </si>
  <si>
    <t>Показники</t>
  </si>
  <si>
    <t>Одиниця виміру</t>
  </si>
  <si>
    <t xml:space="preserve">Джерело інформації </t>
  </si>
  <si>
    <t>Фактичні результативні показники, досягнуті за рахунок касових видатків (наданих кредитів з бюджету)</t>
  </si>
  <si>
    <t>Завдання 1. Відшкодування частини витрат МКП "Хмельницькводоканал", понесених при забезпечені водопостачанням споживачів, які підключені до водогону Чернелівка- Хмельницький</t>
  </si>
  <si>
    <t>Завдання 2. Забезпечення безперебійного водопостачання</t>
  </si>
  <si>
    <t>(код Програмної класифікації видатків  та кредитування місцевого бюджету)</t>
  </si>
  <si>
    <t>(код Типової  програмної класифікації видатків  та кредитування місцевого бюджету)</t>
  </si>
  <si>
    <t>(код Фунціональної  класифікації видатків 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</si>
  <si>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</si>
  <si>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03356163</t>
  </si>
  <si>
    <t>(код за ЄДРПОУ)</t>
  </si>
  <si>
    <t>(код бюджету)</t>
  </si>
  <si>
    <t>10. Узагальнений висновок про виконання бюджетної програми.</t>
  </si>
  <si>
    <t>Видатки (надані кредити з бюджету) на реалізацію місцевих/ регіональних програм, які виконуються в межах бюджетної програми</t>
  </si>
  <si>
    <t>(найменування головного розпорядника коштів місцевого бюджету)</t>
  </si>
  <si>
    <t>(найменування відповідального виконавця)</t>
  </si>
  <si>
    <t>Забезпечення безперебійного водопостачання</t>
  </si>
  <si>
    <t>місцевого бюджету на 01.01.2021 року</t>
  </si>
  <si>
    <t>Виконання бюджетної програми становить 99,9 % до затверджених призначень в 2020 р.</t>
  </si>
  <si>
    <t>Пояснення: п.1 сума відшкодування зменшилась в зв'язку з фактичним споживанням води населенням</t>
  </si>
  <si>
    <t>Пояснення: фактичне використання коштів відповідно до проведених оплат споживачів за послугу з водопостачання</t>
  </si>
  <si>
    <t>Аналіз стану виконання результативних показників: завдання 1. результативні показники виконані в не повному обсязі зважаючи на фактичне використання коштів відповідно до проведених оплат споживачів за послугу з водопостачання, які підключені до водогону Чернелівка-Хмельницький;  завдання 2. результативні показники виконані в повному обсязі.</t>
  </si>
  <si>
    <t>В. о. начальника управління комунальної інфраструктури</t>
  </si>
  <si>
    <t>Заступник начальника відділу бухгалтерського обліку та звітності</t>
  </si>
  <si>
    <t>В. ГУРСЬКИЙ</t>
  </si>
  <si>
    <t>(ініціали/ініціал, прізвище)</t>
  </si>
  <si>
    <t>В. РИЧІНА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</si>
</sst>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4" formatCode="0.0"/>
  </numFmts>
  <fonts count="17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>
      <alignment horizontal="left"/>
    </xf>
    <xf numFmtId="0" fontId="5" fillId="0" borderId="0">
      <alignment horizontal="left"/>
    </xf>
    <xf numFmtId="0" fontId="1" fillId="0" borderId="0"/>
  </cellStyleXfs>
  <cellXfs count="161">
    <xf numFmtId="0" fontId="0" fillId="0" borderId="0" xfId="0"/>
    <xf numFmtId="0" fontId="2" fillId="0" borderId="1" xfId="3" applyFont="1" applyBorder="1" applyAlignment="1"/>
    <xf numFmtId="0" fontId="2" fillId="0" borderId="2" xfId="3" applyFont="1" applyBorder="1" applyAlignment="1"/>
    <xf numFmtId="0" fontId="3" fillId="0" borderId="0" xfId="3" applyFont="1" applyAlignment="1"/>
    <xf numFmtId="0" fontId="4" fillId="0" borderId="0" xfId="0" applyFont="1" applyAlignment="1">
      <alignment horizontal="left"/>
    </xf>
    <xf numFmtId="0" fontId="2" fillId="0" borderId="0" xfId="2" applyFont="1" applyAlignment="1"/>
    <xf numFmtId="0" fontId="12" fillId="0" borderId="0" xfId="0" applyFont="1"/>
    <xf numFmtId="0" fontId="12" fillId="0" borderId="2" xfId="0" applyFont="1" applyBorder="1"/>
    <xf numFmtId="0" fontId="12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3" xfId="0" applyFont="1" applyBorder="1" applyAlignment="1">
      <alignment vertical="center" wrapText="1"/>
    </xf>
    <xf numFmtId="0" fontId="12" fillId="0" borderId="3" xfId="0" applyFont="1" applyBorder="1"/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2" fillId="0" borderId="3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/>
    <xf numFmtId="4" fontId="12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174" fontId="12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center" vertical="center"/>
    </xf>
    <xf numFmtId="2" fontId="12" fillId="0" borderId="5" xfId="0" applyNumberFormat="1" applyFont="1" applyBorder="1" applyAlignment="1">
      <alignment horizontal="center" vertical="center"/>
    </xf>
    <xf numFmtId="0" fontId="9" fillId="0" borderId="2" xfId="0" applyFont="1" applyBorder="1"/>
    <xf numFmtId="0" fontId="8" fillId="0" borderId="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/>
    <xf numFmtId="0" fontId="2" fillId="0" borderId="0" xfId="3" applyFont="1" applyFill="1" applyBorder="1" applyAlignment="1" applyProtection="1">
      <alignment horizontal="left" wrapText="1"/>
    </xf>
    <xf numFmtId="0" fontId="2" fillId="0" borderId="0" xfId="3" applyFont="1" applyFill="1" applyBorder="1" applyAlignment="1" applyProtection="1">
      <alignment wrapText="1"/>
    </xf>
    <xf numFmtId="0" fontId="2" fillId="0" borderId="3" xfId="2" applyFont="1" applyBorder="1" applyAlignment="1">
      <alignment horizontal="center" vertical="center" wrapText="1"/>
    </xf>
    <xf numFmtId="0" fontId="2" fillId="0" borderId="0" xfId="2" applyFont="1" applyAlignment="1">
      <alignment horizontal="center"/>
    </xf>
    <xf numFmtId="0" fontId="2" fillId="0" borderId="0" xfId="3" applyFont="1"/>
    <xf numFmtId="0" fontId="9" fillId="0" borderId="0" xfId="0" applyFont="1" applyBorder="1"/>
    <xf numFmtId="0" fontId="1" fillId="0" borderId="0" xfId="3"/>
    <xf numFmtId="0" fontId="0" fillId="0" borderId="0" xfId="0" applyAlignment="1">
      <alignment horizontal="left"/>
    </xf>
    <xf numFmtId="0" fontId="2" fillId="0" borderId="0" xfId="2" applyFont="1" applyBorder="1" applyAlignment="1">
      <alignment horizontal="center" vertical="center" wrapText="1"/>
    </xf>
    <xf numFmtId="0" fontId="9" fillId="0" borderId="0" xfId="0" applyFont="1" applyBorder="1" applyAlignment="1"/>
    <xf numFmtId="0" fontId="15" fillId="0" borderId="0" xfId="0" applyFont="1"/>
    <xf numFmtId="0" fontId="2" fillId="0" borderId="0" xfId="2" applyFont="1" applyBorder="1" applyAlignment="1">
      <alignment vertical="center" wrapText="1"/>
    </xf>
    <xf numFmtId="0" fontId="0" fillId="0" borderId="0" xfId="0" applyBorder="1" applyAlignment="1">
      <alignment horizontal="left"/>
    </xf>
    <xf numFmtId="0" fontId="2" fillId="0" borderId="0" xfId="2" applyFont="1" applyBorder="1" applyAlignment="1"/>
    <xf numFmtId="0" fontId="2" fillId="0" borderId="2" xfId="3" applyFont="1" applyBorder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2" fillId="0" borderId="0" xfId="2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12" fillId="0" borderId="7" xfId="0" applyFont="1" applyBorder="1" applyAlignment="1"/>
    <xf numFmtId="0" fontId="12" fillId="0" borderId="0" xfId="0" applyFont="1" applyAlignment="1"/>
    <xf numFmtId="0" fontId="4" fillId="0" borderId="0" xfId="3" applyFont="1" applyBorder="1" applyAlignment="1">
      <alignment vertical="top" wrapText="1"/>
    </xf>
    <xf numFmtId="0" fontId="2" fillId="0" borderId="0" xfId="1" applyFont="1" applyAlignment="1"/>
    <xf numFmtId="0" fontId="9" fillId="0" borderId="7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  <xf numFmtId="2" fontId="9" fillId="0" borderId="0" xfId="0" applyNumberFormat="1" applyFont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2" fontId="8" fillId="0" borderId="3" xfId="0" applyNumberFormat="1" applyFont="1" applyFill="1" applyBorder="1" applyAlignment="1">
      <alignment horizontal="center" vertical="center" wrapText="1"/>
    </xf>
    <xf numFmtId="4" fontId="8" fillId="2" borderId="3" xfId="0" applyNumberFormat="1" applyFont="1" applyFill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0" fontId="3" fillId="0" borderId="0" xfId="0" applyFont="1"/>
    <xf numFmtId="0" fontId="6" fillId="0" borderId="2" xfId="0" applyFont="1" applyBorder="1" applyAlignment="1"/>
    <xf numFmtId="0" fontId="6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 vertical="top" wrapText="1"/>
    </xf>
    <xf numFmtId="2" fontId="9" fillId="0" borderId="3" xfId="0" applyNumberFormat="1" applyFont="1" applyBorder="1" applyAlignment="1">
      <alignment horizontal="left" wrapText="1"/>
    </xf>
    <xf numFmtId="0" fontId="9" fillId="0" borderId="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center" vertical="top"/>
    </xf>
    <xf numFmtId="0" fontId="4" fillId="0" borderId="0" xfId="3" applyFont="1" applyBorder="1" applyAlignment="1">
      <alignment horizontal="center" vertical="top" wrapText="1"/>
    </xf>
    <xf numFmtId="0" fontId="4" fillId="0" borderId="7" xfId="3" applyFont="1" applyBorder="1" applyAlignment="1">
      <alignment horizontal="center" vertical="top" wrapText="1"/>
    </xf>
    <xf numFmtId="49" fontId="2" fillId="0" borderId="2" xfId="3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wrapText="1"/>
    </xf>
    <xf numFmtId="4" fontId="15" fillId="0" borderId="8" xfId="0" applyNumberFormat="1" applyFont="1" applyBorder="1" applyAlignment="1">
      <alignment wrapText="1"/>
    </xf>
    <xf numFmtId="4" fontId="15" fillId="0" borderId="9" xfId="0" applyNumberFormat="1" applyFont="1" applyBorder="1" applyAlignment="1">
      <alignment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15" fillId="0" borderId="4" xfId="0" applyFont="1" applyBorder="1" applyAlignment="1">
      <alignment horizontal="left" wrapText="1"/>
    </xf>
    <xf numFmtId="0" fontId="15" fillId="0" borderId="8" xfId="0" applyFont="1" applyBorder="1" applyAlignment="1">
      <alignment horizontal="left" wrapText="1"/>
    </xf>
    <xf numFmtId="0" fontId="15" fillId="0" borderId="9" xfId="0" applyFont="1" applyBorder="1" applyAlignment="1">
      <alignment horizontal="left" wrapText="1"/>
    </xf>
    <xf numFmtId="4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4" fontId="8" fillId="0" borderId="4" xfId="2" applyNumberFormat="1" applyFont="1" applyFill="1" applyBorder="1" applyAlignment="1">
      <alignment horizontal="center" vertical="center" wrapText="1"/>
    </xf>
    <xf numFmtId="4" fontId="8" fillId="0" borderId="9" xfId="2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4" fontId="12" fillId="0" borderId="3" xfId="0" applyNumberFormat="1" applyFont="1" applyBorder="1" applyAlignment="1">
      <alignment wrapText="1"/>
    </xf>
    <xf numFmtId="0" fontId="12" fillId="0" borderId="2" xfId="0" applyFont="1" applyBorder="1" applyAlignment="1">
      <alignment horizontal="center"/>
    </xf>
    <xf numFmtId="0" fontId="2" fillId="0" borderId="0" xfId="3" applyFont="1" applyBorder="1" applyAlignment="1">
      <alignment horizontal="center"/>
    </xf>
    <xf numFmtId="0" fontId="2" fillId="0" borderId="3" xfId="2" applyFont="1" applyFill="1" applyBorder="1" applyAlignment="1">
      <alignment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center" wrapText="1"/>
    </xf>
    <xf numFmtId="0" fontId="2" fillId="0" borderId="8" xfId="2" applyFont="1" applyBorder="1" applyAlignment="1">
      <alignment horizontal="left" vertical="center" wrapText="1"/>
    </xf>
    <xf numFmtId="0" fontId="2" fillId="0" borderId="9" xfId="2" applyFont="1" applyBorder="1" applyAlignment="1">
      <alignment horizontal="left" vertical="center" wrapText="1"/>
    </xf>
    <xf numFmtId="0" fontId="12" fillId="0" borderId="3" xfId="0" applyFont="1" applyBorder="1" applyAlignment="1">
      <alignment wrapText="1"/>
    </xf>
    <xf numFmtId="0" fontId="12" fillId="0" borderId="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8" xfId="0" applyFont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0" fontId="12" fillId="0" borderId="3" xfId="0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4" fontId="12" fillId="2" borderId="3" xfId="0" applyNumberFormat="1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0" fontId="2" fillId="0" borderId="3" xfId="2" applyFont="1" applyBorder="1" applyAlignment="1">
      <alignment vertical="center" wrapText="1"/>
    </xf>
    <xf numFmtId="2" fontId="8" fillId="0" borderId="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2" fontId="8" fillId="0" borderId="3" xfId="0" applyNumberFormat="1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174" fontId="8" fillId="0" borderId="3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/>
    </xf>
    <xf numFmtId="2" fontId="12" fillId="0" borderId="3" xfId="0" applyNumberFormat="1" applyFont="1" applyBorder="1" applyAlignment="1">
      <alignment horizontal="center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left" vertical="center" wrapText="1"/>
    </xf>
    <xf numFmtId="2" fontId="8" fillId="0" borderId="5" xfId="0" applyNumberFormat="1" applyFont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/>
    </xf>
    <xf numFmtId="174" fontId="12" fillId="0" borderId="3" xfId="0" applyNumberFormat="1" applyFont="1" applyBorder="1" applyAlignment="1">
      <alignment horizontal="center" vertical="center"/>
    </xf>
    <xf numFmtId="0" fontId="2" fillId="0" borderId="0" xfId="3" applyFont="1" applyFill="1" applyBorder="1" applyAlignment="1" applyProtection="1">
      <alignment horizontal="left" wrapText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</cellXfs>
  <cellStyles count="4">
    <cellStyle name="Звичайний" xfId="0" builtinId="0"/>
    <cellStyle name="Обычный_Лист1" xfId="1"/>
    <cellStyle name="Обычный_Паспорт_Звіт 2012 остання сесія 2" xfId="2"/>
    <cellStyle name="Обычный_Шаблон паспорта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94"/>
  <sheetViews>
    <sheetView tabSelected="1" view="pageBreakPreview" zoomScaleNormal="100" zoomScaleSheetLayoutView="100" workbookViewId="0">
      <selection activeCell="V42" sqref="V42"/>
    </sheetView>
  </sheetViews>
  <sheetFormatPr defaultRowHeight="15" x14ac:dyDescent="0.25"/>
  <cols>
    <col min="1" max="1" width="4.85546875" style="6" customWidth="1"/>
    <col min="2" max="2" width="14.42578125" style="6" customWidth="1"/>
    <col min="3" max="3" width="8.7109375" style="6" customWidth="1"/>
    <col min="4" max="4" width="9.140625" style="6"/>
    <col min="5" max="5" width="7.140625" style="6" customWidth="1"/>
    <col min="6" max="6" width="12.7109375" style="6" customWidth="1"/>
    <col min="7" max="7" width="13.7109375" style="6" customWidth="1"/>
    <col min="8" max="8" width="12.7109375" style="6" customWidth="1"/>
    <col min="9" max="9" width="5.85546875" style="6" customWidth="1"/>
    <col min="10" max="10" width="9.140625" style="6"/>
    <col min="11" max="11" width="8" style="6" customWidth="1"/>
    <col min="12" max="12" width="6.85546875" style="6" customWidth="1"/>
    <col min="13" max="13" width="9.140625" style="6"/>
    <col min="14" max="14" width="6.140625" style="6" customWidth="1"/>
    <col min="15" max="15" width="15" style="6" customWidth="1"/>
    <col min="16" max="16" width="13.5703125" style="6" customWidth="1"/>
    <col min="17" max="17" width="14.140625" style="6" customWidth="1"/>
    <col min="18" max="18" width="11.85546875" style="6" customWidth="1"/>
    <col min="19" max="19" width="12" style="6" customWidth="1"/>
    <col min="20" max="20" width="12.140625" style="6" customWidth="1"/>
    <col min="21" max="16384" width="9.140625" style="6"/>
  </cols>
  <sheetData>
    <row r="1" spans="1:20" x14ac:dyDescent="0.25">
      <c r="M1" s="3" t="s">
        <v>8</v>
      </c>
    </row>
    <row r="2" spans="1:20" x14ac:dyDescent="0.25">
      <c r="M2" s="3" t="s">
        <v>5</v>
      </c>
    </row>
    <row r="3" spans="1:20" x14ac:dyDescent="0.25">
      <c r="M3" s="3" t="s">
        <v>6</v>
      </c>
    </row>
    <row r="4" spans="1:20" x14ac:dyDescent="0.25">
      <c r="M4" s="4" t="s">
        <v>7</v>
      </c>
    </row>
    <row r="5" spans="1:20" x14ac:dyDescent="0.25">
      <c r="M5" s="4" t="s">
        <v>64</v>
      </c>
    </row>
    <row r="9" spans="1:20" ht="15.75" x14ac:dyDescent="0.25">
      <c r="F9" s="123" t="s">
        <v>4</v>
      </c>
      <c r="G9" s="123"/>
      <c r="H9" s="123"/>
      <c r="I9" s="123"/>
      <c r="J9" s="123"/>
      <c r="K9" s="123"/>
    </row>
    <row r="10" spans="1:20" ht="15.75" x14ac:dyDescent="0.25">
      <c r="F10" s="123" t="s">
        <v>85</v>
      </c>
      <c r="G10" s="123"/>
      <c r="H10" s="123"/>
      <c r="I10" s="123"/>
      <c r="J10" s="123"/>
      <c r="K10" s="123"/>
    </row>
    <row r="13" spans="1:20" ht="17.100000000000001" customHeight="1" x14ac:dyDescent="0.25">
      <c r="A13" s="59" t="s">
        <v>0</v>
      </c>
      <c r="B13" s="113">
        <v>1200000</v>
      </c>
      <c r="C13" s="113"/>
      <c r="E13" s="7"/>
      <c r="F13" s="2" t="s">
        <v>1</v>
      </c>
      <c r="G13" s="7"/>
      <c r="H13" s="7"/>
      <c r="I13" s="7"/>
      <c r="J13" s="7"/>
      <c r="K13" s="7"/>
      <c r="L13" s="7"/>
      <c r="S13" s="73" t="s">
        <v>77</v>
      </c>
      <c r="T13" s="73"/>
    </row>
    <row r="14" spans="1:20" ht="54.75" customHeight="1" x14ac:dyDescent="0.25">
      <c r="A14" s="59"/>
      <c r="B14" s="90" t="s">
        <v>73</v>
      </c>
      <c r="C14" s="90"/>
      <c r="E14" s="53"/>
      <c r="F14" s="57" t="s">
        <v>82</v>
      </c>
      <c r="G14" s="53"/>
      <c r="H14" s="53"/>
      <c r="I14" s="53"/>
      <c r="J14" s="53"/>
      <c r="K14" s="53"/>
      <c r="S14" s="75" t="s">
        <v>78</v>
      </c>
      <c r="T14" s="75"/>
    </row>
    <row r="15" spans="1:20" ht="15.75" x14ac:dyDescent="0.25">
      <c r="A15" s="59"/>
      <c r="B15" s="8"/>
      <c r="S15" s="41"/>
      <c r="T15" s="41"/>
    </row>
    <row r="16" spans="1:20" ht="17.100000000000001" customHeight="1" x14ac:dyDescent="0.25">
      <c r="A16" s="59" t="s">
        <v>2</v>
      </c>
      <c r="B16" s="113">
        <v>1210000</v>
      </c>
      <c r="C16" s="113"/>
      <c r="E16" s="7"/>
      <c r="F16" s="1" t="s">
        <v>1</v>
      </c>
      <c r="G16" s="7"/>
      <c r="H16" s="7"/>
      <c r="I16" s="7"/>
      <c r="J16" s="7"/>
      <c r="K16" s="7"/>
      <c r="L16" s="7"/>
      <c r="S16" s="73" t="s">
        <v>77</v>
      </c>
      <c r="T16" s="73"/>
    </row>
    <row r="17" spans="1:23" ht="54" customHeight="1" x14ac:dyDescent="0.25">
      <c r="A17" s="59"/>
      <c r="B17" s="90" t="s">
        <v>73</v>
      </c>
      <c r="C17" s="90"/>
      <c r="E17" s="54"/>
      <c r="F17" s="87" t="s">
        <v>83</v>
      </c>
      <c r="G17" s="88"/>
      <c r="H17" s="88"/>
      <c r="I17" s="88"/>
      <c r="J17" s="88"/>
      <c r="K17" s="88"/>
      <c r="S17" s="75" t="s">
        <v>78</v>
      </c>
      <c r="T17" s="75"/>
    </row>
    <row r="18" spans="1:23" ht="15.75" x14ac:dyDescent="0.25">
      <c r="A18" s="59"/>
      <c r="B18" s="8"/>
      <c r="S18" s="41"/>
      <c r="T18" s="41"/>
    </row>
    <row r="19" spans="1:23" ht="17.100000000000001" customHeight="1" x14ac:dyDescent="0.25">
      <c r="A19" s="59" t="s">
        <v>3</v>
      </c>
      <c r="B19" s="113">
        <v>1216013</v>
      </c>
      <c r="C19" s="113"/>
      <c r="D19" s="54"/>
      <c r="E19" s="71">
        <v>6013</v>
      </c>
      <c r="F19" s="71"/>
      <c r="H19" s="91" t="s">
        <v>62</v>
      </c>
      <c r="I19" s="91"/>
      <c r="K19" s="71" t="s">
        <v>61</v>
      </c>
      <c r="L19" s="71"/>
      <c r="M19" s="71"/>
      <c r="N19" s="71"/>
      <c r="O19" s="71"/>
      <c r="P19" s="71"/>
      <c r="Q19" s="71"/>
      <c r="S19" s="74">
        <v>22201100000</v>
      </c>
      <c r="T19" s="74"/>
    </row>
    <row r="20" spans="1:23" ht="68.25" customHeight="1" x14ac:dyDescent="0.25">
      <c r="A20" s="59"/>
      <c r="B20" s="90" t="s">
        <v>73</v>
      </c>
      <c r="C20" s="90"/>
      <c r="E20" s="89" t="s">
        <v>74</v>
      </c>
      <c r="F20" s="89"/>
      <c r="G20" s="55"/>
      <c r="H20" s="90" t="s">
        <v>75</v>
      </c>
      <c r="I20" s="90"/>
      <c r="J20" s="55"/>
      <c r="K20" s="89" t="s">
        <v>76</v>
      </c>
      <c r="L20" s="89"/>
      <c r="M20" s="89"/>
      <c r="N20" s="89"/>
      <c r="O20" s="89"/>
      <c r="P20" s="89"/>
      <c r="Q20" s="89"/>
      <c r="S20" s="75" t="s">
        <v>79</v>
      </c>
      <c r="T20" s="75"/>
      <c r="U20" s="10"/>
      <c r="V20" s="10"/>
      <c r="W20" s="10"/>
    </row>
    <row r="21" spans="1:23" ht="15.75" x14ac:dyDescent="0.25">
      <c r="A21" s="59"/>
      <c r="U21" s="10"/>
      <c r="V21" s="10"/>
      <c r="W21" s="10"/>
    </row>
    <row r="22" spans="1:23" ht="17.25" customHeight="1" x14ac:dyDescent="0.25">
      <c r="A22" s="59" t="s">
        <v>49</v>
      </c>
      <c r="B22" s="158" t="s">
        <v>50</v>
      </c>
      <c r="C22" s="158"/>
      <c r="D22" s="158"/>
      <c r="E22" s="158"/>
      <c r="F22" s="158"/>
      <c r="G22" s="158"/>
      <c r="H22" s="158"/>
      <c r="I22" s="158"/>
      <c r="J22" s="158"/>
      <c r="K22" s="158"/>
      <c r="L22" s="158"/>
      <c r="M22" s="158"/>
      <c r="N22" s="158"/>
      <c r="O22" s="158"/>
      <c r="P22" s="158"/>
      <c r="Q22" s="158"/>
      <c r="R22" s="35"/>
      <c r="S22" s="35"/>
      <c r="T22" s="35"/>
      <c r="U22" s="35"/>
      <c r="V22" s="39"/>
      <c r="W22" s="39"/>
    </row>
    <row r="23" spans="1:23" ht="15.75" x14ac:dyDescent="0.25">
      <c r="A23" s="4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9"/>
      <c r="W23" s="39"/>
    </row>
    <row r="24" spans="1:23" ht="17.100000000000001" customHeight="1" x14ac:dyDescent="0.25">
      <c r="A24" s="44"/>
      <c r="B24" s="36" t="s">
        <v>17</v>
      </c>
      <c r="C24" s="122" t="s">
        <v>51</v>
      </c>
      <c r="D24" s="122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45"/>
      <c r="S24" s="45"/>
      <c r="T24" s="45"/>
      <c r="U24" s="45"/>
      <c r="V24" s="45"/>
      <c r="W24" s="45"/>
    </row>
    <row r="25" spans="1:23" ht="17.100000000000001" customHeight="1" x14ac:dyDescent="0.25">
      <c r="A25" s="44"/>
      <c r="B25" s="36">
        <v>1</v>
      </c>
      <c r="C25" s="116" t="s">
        <v>57</v>
      </c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8"/>
      <c r="R25" s="45"/>
      <c r="S25" s="45"/>
      <c r="T25" s="45"/>
      <c r="U25" s="45"/>
      <c r="V25" s="45"/>
      <c r="W25" s="45"/>
    </row>
    <row r="26" spans="1:23" ht="15.75" x14ac:dyDescent="0.25">
      <c r="A26" s="44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9"/>
      <c r="S26" s="39"/>
      <c r="T26" s="39"/>
      <c r="U26" s="39"/>
      <c r="V26" s="39"/>
      <c r="W26" s="39"/>
    </row>
    <row r="27" spans="1:23" ht="15.75" x14ac:dyDescent="0.25">
      <c r="A27" s="37" t="s">
        <v>52</v>
      </c>
      <c r="B27" s="38" t="s">
        <v>53</v>
      </c>
      <c r="C27" s="38"/>
      <c r="D27" s="38"/>
      <c r="E27" s="48" t="s">
        <v>58</v>
      </c>
      <c r="F27" s="48"/>
      <c r="G27" s="48"/>
      <c r="H27" s="48"/>
      <c r="I27" s="30"/>
      <c r="J27" s="30"/>
      <c r="K27" s="30"/>
      <c r="L27" s="30"/>
      <c r="M27" s="30"/>
      <c r="N27" s="30"/>
      <c r="O27" s="30"/>
      <c r="P27" s="30"/>
      <c r="Q27" s="30"/>
      <c r="R27" s="39"/>
      <c r="S27" s="39"/>
      <c r="T27" s="39"/>
      <c r="U27" s="39"/>
      <c r="V27" s="39"/>
      <c r="W27" s="39"/>
    </row>
    <row r="28" spans="1:23" ht="15.75" x14ac:dyDescent="0.25">
      <c r="A28" s="37"/>
      <c r="B28" s="38"/>
      <c r="C28" s="38"/>
      <c r="D28" s="38"/>
      <c r="E28" s="15"/>
      <c r="F28" s="15"/>
      <c r="G28" s="15"/>
      <c r="H28" s="15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</row>
    <row r="29" spans="1:23" ht="15.75" x14ac:dyDescent="0.25">
      <c r="A29" s="37" t="s">
        <v>15</v>
      </c>
      <c r="B29" s="5" t="s">
        <v>54</v>
      </c>
      <c r="C29" s="40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47"/>
      <c r="S29" s="46"/>
      <c r="T29" s="46"/>
      <c r="U29" s="46"/>
      <c r="V29" s="39"/>
      <c r="W29" s="39"/>
    </row>
    <row r="30" spans="1:23" ht="15.75" x14ac:dyDescent="0.25">
      <c r="A30" s="60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6"/>
      <c r="S30" s="46"/>
      <c r="T30" s="46"/>
      <c r="U30" s="46"/>
      <c r="V30" s="39"/>
      <c r="W30" s="39"/>
    </row>
    <row r="31" spans="1:23" ht="21.75" customHeight="1" x14ac:dyDescent="0.25">
      <c r="A31" s="42"/>
      <c r="B31" s="36" t="s">
        <v>17</v>
      </c>
      <c r="C31" s="122" t="s">
        <v>55</v>
      </c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2"/>
      <c r="P31" s="122"/>
      <c r="Q31" s="122"/>
      <c r="R31" s="45"/>
      <c r="S31" s="45"/>
      <c r="T31" s="45"/>
      <c r="U31" s="45"/>
      <c r="V31" s="45"/>
      <c r="W31" s="45"/>
    </row>
    <row r="32" spans="1:23" ht="37.5" customHeight="1" x14ac:dyDescent="0.25">
      <c r="A32" s="42"/>
      <c r="B32" s="36">
        <v>1</v>
      </c>
      <c r="C32" s="139" t="s">
        <v>71</v>
      </c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45"/>
      <c r="S32" s="45"/>
      <c r="T32" s="45"/>
      <c r="U32" s="45"/>
      <c r="V32" s="45"/>
      <c r="W32" s="45"/>
    </row>
    <row r="33" spans="1:23" ht="21" customHeight="1" x14ac:dyDescent="0.25">
      <c r="A33" s="42"/>
      <c r="B33" s="36">
        <v>2</v>
      </c>
      <c r="C33" s="139" t="s">
        <v>72</v>
      </c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45"/>
      <c r="S33" s="45"/>
      <c r="T33" s="45"/>
      <c r="U33" s="45"/>
      <c r="V33" s="45"/>
      <c r="W33" s="45"/>
    </row>
    <row r="34" spans="1:23" ht="15.75" x14ac:dyDescent="0.25">
      <c r="A34" s="44"/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9"/>
      <c r="S34" s="39"/>
      <c r="T34" s="39"/>
      <c r="U34" s="39"/>
      <c r="V34" s="43"/>
      <c r="W34" s="39"/>
    </row>
    <row r="35" spans="1:23" ht="15.75" x14ac:dyDescent="0.25">
      <c r="A35" s="49" t="s">
        <v>18</v>
      </c>
      <c r="B35" s="44" t="s">
        <v>56</v>
      </c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9"/>
      <c r="V35" s="43"/>
      <c r="W35" s="39"/>
    </row>
    <row r="36" spans="1:23" ht="15.75" x14ac:dyDescent="0.25">
      <c r="B36" s="5"/>
      <c r="Q36" s="33" t="s">
        <v>59</v>
      </c>
      <c r="U36" s="10"/>
      <c r="V36" s="10"/>
      <c r="W36" s="10"/>
    </row>
    <row r="37" spans="1:23" ht="33.75" customHeight="1" x14ac:dyDescent="0.25">
      <c r="A37" s="120" t="s">
        <v>17</v>
      </c>
      <c r="B37" s="130" t="s">
        <v>14</v>
      </c>
      <c r="C37" s="131"/>
      <c r="D37" s="131"/>
      <c r="E37" s="132"/>
      <c r="F37" s="95" t="s">
        <v>12</v>
      </c>
      <c r="G37" s="95"/>
      <c r="H37" s="95"/>
      <c r="I37" s="79" t="s">
        <v>60</v>
      </c>
      <c r="J37" s="95"/>
      <c r="K37" s="95"/>
      <c r="L37" s="95"/>
      <c r="M37" s="95"/>
      <c r="N37" s="95"/>
      <c r="O37" s="79" t="s">
        <v>13</v>
      </c>
      <c r="P37" s="95"/>
      <c r="Q37" s="95"/>
      <c r="R37" s="10"/>
    </row>
    <row r="38" spans="1:23" ht="32.25" customHeight="1" x14ac:dyDescent="0.25">
      <c r="A38" s="121"/>
      <c r="B38" s="133"/>
      <c r="C38" s="134"/>
      <c r="D38" s="134"/>
      <c r="E38" s="135"/>
      <c r="F38" s="9" t="s">
        <v>9</v>
      </c>
      <c r="G38" s="9" t="s">
        <v>10</v>
      </c>
      <c r="H38" s="9" t="s">
        <v>11</v>
      </c>
      <c r="I38" s="95" t="s">
        <v>9</v>
      </c>
      <c r="J38" s="95"/>
      <c r="K38" s="96" t="s">
        <v>10</v>
      </c>
      <c r="L38" s="97"/>
      <c r="M38" s="95" t="s">
        <v>11</v>
      </c>
      <c r="N38" s="95"/>
      <c r="O38" s="11" t="s">
        <v>9</v>
      </c>
      <c r="P38" s="9" t="s">
        <v>10</v>
      </c>
      <c r="Q38" s="9" t="s">
        <v>11</v>
      </c>
      <c r="R38" s="10"/>
    </row>
    <row r="39" spans="1:23" x14ac:dyDescent="0.25">
      <c r="A39" s="16">
        <v>1</v>
      </c>
      <c r="B39" s="95">
        <v>2</v>
      </c>
      <c r="C39" s="95"/>
      <c r="D39" s="95"/>
      <c r="E39" s="95"/>
      <c r="F39" s="9">
        <v>3</v>
      </c>
      <c r="G39" s="9">
        <v>4</v>
      </c>
      <c r="H39" s="9">
        <v>5</v>
      </c>
      <c r="I39" s="95">
        <v>6</v>
      </c>
      <c r="J39" s="95"/>
      <c r="K39" s="96">
        <v>7</v>
      </c>
      <c r="L39" s="97"/>
      <c r="M39" s="96">
        <v>8</v>
      </c>
      <c r="N39" s="97"/>
      <c r="O39" s="9">
        <v>9</v>
      </c>
      <c r="P39" s="9">
        <v>10</v>
      </c>
      <c r="Q39" s="9">
        <v>11</v>
      </c>
      <c r="R39" s="13"/>
    </row>
    <row r="40" spans="1:23" ht="81.75" customHeight="1" x14ac:dyDescent="0.25">
      <c r="A40" s="22">
        <v>1</v>
      </c>
      <c r="B40" s="114" t="s">
        <v>22</v>
      </c>
      <c r="C40" s="114"/>
      <c r="D40" s="114"/>
      <c r="E40" s="114"/>
      <c r="F40" s="17">
        <f>I59</f>
        <v>501200</v>
      </c>
      <c r="G40" s="17"/>
      <c r="H40" s="17">
        <f>F40+G40</f>
        <v>501200</v>
      </c>
      <c r="I40" s="115">
        <f>O59</f>
        <v>489495.12</v>
      </c>
      <c r="J40" s="115"/>
      <c r="K40" s="115"/>
      <c r="L40" s="115"/>
      <c r="M40" s="115">
        <f>I40+K40</f>
        <v>489495.12</v>
      </c>
      <c r="N40" s="115"/>
      <c r="O40" s="17">
        <f>I40-F40</f>
        <v>-11704.880000000005</v>
      </c>
      <c r="P40" s="17"/>
      <c r="Q40" s="17">
        <f>O40+P40</f>
        <v>-11704.880000000005</v>
      </c>
      <c r="R40" s="10"/>
    </row>
    <row r="41" spans="1:23" ht="51.75" customHeight="1" x14ac:dyDescent="0.25">
      <c r="A41" s="22">
        <v>2</v>
      </c>
      <c r="B41" s="114" t="s">
        <v>84</v>
      </c>
      <c r="C41" s="114"/>
      <c r="D41" s="114"/>
      <c r="E41" s="114"/>
      <c r="F41" s="17">
        <f>I73</f>
        <v>8950000</v>
      </c>
      <c r="G41" s="17"/>
      <c r="H41" s="17">
        <f>F41</f>
        <v>8950000</v>
      </c>
      <c r="I41" s="115">
        <f>O73</f>
        <v>8950000</v>
      </c>
      <c r="J41" s="115"/>
      <c r="K41" s="115"/>
      <c r="L41" s="115"/>
      <c r="M41" s="115">
        <f>I41+K41</f>
        <v>8950000</v>
      </c>
      <c r="N41" s="115"/>
      <c r="O41" s="17">
        <f>I41-F41</f>
        <v>0</v>
      </c>
      <c r="P41" s="17"/>
      <c r="Q41" s="17">
        <f>O41+P41</f>
        <v>0</v>
      </c>
      <c r="R41" s="10"/>
    </row>
    <row r="42" spans="1:23" ht="18.75" customHeight="1" x14ac:dyDescent="0.25">
      <c r="A42" s="12"/>
      <c r="B42" s="99" t="s">
        <v>16</v>
      </c>
      <c r="C42" s="100"/>
      <c r="D42" s="100"/>
      <c r="E42" s="101"/>
      <c r="F42" s="17">
        <f>F40+F41</f>
        <v>9451200</v>
      </c>
      <c r="G42" s="17">
        <f>G40+G41</f>
        <v>0</v>
      </c>
      <c r="H42" s="17">
        <f>H40+H41</f>
        <v>9451200</v>
      </c>
      <c r="I42" s="115">
        <f>I40+I41</f>
        <v>9439495.1199999992</v>
      </c>
      <c r="J42" s="115"/>
      <c r="K42" s="115">
        <f>K40+K41</f>
        <v>0</v>
      </c>
      <c r="L42" s="115"/>
      <c r="M42" s="115">
        <f>M40+M41</f>
        <v>9439495.1199999992</v>
      </c>
      <c r="N42" s="115"/>
      <c r="O42" s="17">
        <f>I42-F42</f>
        <v>-11704.88000000082</v>
      </c>
      <c r="P42" s="17">
        <v>0</v>
      </c>
      <c r="Q42" s="17">
        <f>O42+P42</f>
        <v>-11704.88000000082</v>
      </c>
    </row>
    <row r="43" spans="1:23" ht="18.75" customHeight="1" x14ac:dyDescent="0.25">
      <c r="A43" s="12"/>
      <c r="B43" s="92" t="s">
        <v>88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4"/>
    </row>
    <row r="44" spans="1:23" x14ac:dyDescent="0.25"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23" ht="15.75" x14ac:dyDescent="0.25">
      <c r="A45" s="49" t="s">
        <v>63</v>
      </c>
      <c r="B45" s="5" t="s">
        <v>81</v>
      </c>
    </row>
    <row r="46" spans="1:23" ht="15.75" x14ac:dyDescent="0.25">
      <c r="B46" s="5"/>
      <c r="Q46" s="33" t="s">
        <v>59</v>
      </c>
    </row>
    <row r="47" spans="1:23" ht="30.75" customHeight="1" x14ac:dyDescent="0.25">
      <c r="A47" s="79" t="s">
        <v>17</v>
      </c>
      <c r="B47" s="95" t="s">
        <v>19</v>
      </c>
      <c r="C47" s="95"/>
      <c r="D47" s="95"/>
      <c r="E47" s="95"/>
      <c r="F47" s="95" t="s">
        <v>12</v>
      </c>
      <c r="G47" s="95"/>
      <c r="H47" s="95"/>
      <c r="I47" s="79" t="s">
        <v>60</v>
      </c>
      <c r="J47" s="95"/>
      <c r="K47" s="95"/>
      <c r="L47" s="95"/>
      <c r="M47" s="95"/>
      <c r="N47" s="95"/>
      <c r="O47" s="95" t="s">
        <v>13</v>
      </c>
      <c r="P47" s="95"/>
      <c r="Q47" s="95"/>
    </row>
    <row r="48" spans="1:23" ht="33" customHeight="1" x14ac:dyDescent="0.25">
      <c r="A48" s="79"/>
      <c r="B48" s="95"/>
      <c r="C48" s="95"/>
      <c r="D48" s="95"/>
      <c r="E48" s="95"/>
      <c r="F48" s="9" t="s">
        <v>9</v>
      </c>
      <c r="G48" s="9" t="s">
        <v>10</v>
      </c>
      <c r="H48" s="9" t="s">
        <v>11</v>
      </c>
      <c r="I48" s="95" t="s">
        <v>9</v>
      </c>
      <c r="J48" s="95"/>
      <c r="K48" s="96" t="s">
        <v>10</v>
      </c>
      <c r="L48" s="97"/>
      <c r="M48" s="95" t="s">
        <v>11</v>
      </c>
      <c r="N48" s="95"/>
      <c r="O48" s="9" t="s">
        <v>9</v>
      </c>
      <c r="P48" s="9" t="s">
        <v>10</v>
      </c>
      <c r="Q48" s="9" t="s">
        <v>11</v>
      </c>
    </row>
    <row r="49" spans="1:20" ht="18" customHeight="1" x14ac:dyDescent="0.25">
      <c r="A49" s="16">
        <v>1</v>
      </c>
      <c r="B49" s="95">
        <v>2</v>
      </c>
      <c r="C49" s="95"/>
      <c r="D49" s="95"/>
      <c r="E49" s="95"/>
      <c r="F49" s="9">
        <v>3</v>
      </c>
      <c r="G49" s="9">
        <v>4</v>
      </c>
      <c r="H49" s="9">
        <v>5</v>
      </c>
      <c r="I49" s="95">
        <v>6</v>
      </c>
      <c r="J49" s="95"/>
      <c r="K49" s="96">
        <v>7</v>
      </c>
      <c r="L49" s="97"/>
      <c r="M49" s="96">
        <v>8</v>
      </c>
      <c r="N49" s="97"/>
      <c r="O49" s="9">
        <v>9</v>
      </c>
      <c r="P49" s="9">
        <v>10</v>
      </c>
      <c r="Q49" s="9">
        <v>11</v>
      </c>
    </row>
    <row r="50" spans="1:20" ht="64.5" customHeight="1" x14ac:dyDescent="0.25">
      <c r="A50" s="12"/>
      <c r="B50" s="119" t="s">
        <v>23</v>
      </c>
      <c r="C50" s="119"/>
      <c r="D50" s="119"/>
      <c r="E50" s="119"/>
      <c r="F50" s="19">
        <f>F42</f>
        <v>9451200</v>
      </c>
      <c r="G50" s="19">
        <f>G42</f>
        <v>0</v>
      </c>
      <c r="H50" s="19">
        <f>F50+G50</f>
        <v>9451200</v>
      </c>
      <c r="I50" s="102">
        <f>I42</f>
        <v>9439495.1199999992</v>
      </c>
      <c r="J50" s="103"/>
      <c r="K50" s="102">
        <f>K42</f>
        <v>0</v>
      </c>
      <c r="L50" s="103"/>
      <c r="M50" s="102">
        <f>I50+K50</f>
        <v>9439495.1199999992</v>
      </c>
      <c r="N50" s="103"/>
      <c r="O50" s="19">
        <f>I50-F50</f>
        <v>-11704.88000000082</v>
      </c>
      <c r="P50" s="19">
        <f>P42</f>
        <v>0</v>
      </c>
      <c r="Q50" s="19">
        <f>O50+P50</f>
        <v>-11704.88000000082</v>
      </c>
    </row>
    <row r="51" spans="1:20" ht="17.25" customHeight="1" x14ac:dyDescent="0.25">
      <c r="A51" s="12"/>
      <c r="B51" s="111" t="s">
        <v>16</v>
      </c>
      <c r="C51" s="111"/>
      <c r="D51" s="111"/>
      <c r="E51" s="111"/>
      <c r="F51" s="18">
        <f>F50</f>
        <v>9451200</v>
      </c>
      <c r="G51" s="18">
        <f>G50</f>
        <v>0</v>
      </c>
      <c r="H51" s="18">
        <f>F51+G51</f>
        <v>9451200</v>
      </c>
      <c r="I51" s="102">
        <f>I50</f>
        <v>9439495.1199999992</v>
      </c>
      <c r="J51" s="102"/>
      <c r="K51" s="102">
        <f>K50</f>
        <v>0</v>
      </c>
      <c r="L51" s="102"/>
      <c r="M51" s="102">
        <f>I51+K51</f>
        <v>9439495.1199999992</v>
      </c>
      <c r="N51" s="103"/>
      <c r="O51" s="18">
        <f>O50</f>
        <v>-11704.88000000082</v>
      </c>
      <c r="P51" s="18">
        <f>P50</f>
        <v>0</v>
      </c>
      <c r="Q51" s="18">
        <f>O51+P51</f>
        <v>-11704.88000000082</v>
      </c>
    </row>
    <row r="53" spans="1:20" ht="19.5" customHeight="1" x14ac:dyDescent="0.25">
      <c r="A53" s="50" t="s">
        <v>65</v>
      </c>
      <c r="B53" s="51" t="s">
        <v>66</v>
      </c>
    </row>
    <row r="54" spans="1:20" ht="50.25" customHeight="1" x14ac:dyDescent="0.25">
      <c r="A54" s="106"/>
      <c r="B54" s="79" t="s">
        <v>67</v>
      </c>
      <c r="C54" s="79"/>
      <c r="D54" s="79"/>
      <c r="E54" s="79"/>
      <c r="F54" s="79" t="s">
        <v>68</v>
      </c>
      <c r="G54" s="79" t="s">
        <v>69</v>
      </c>
      <c r="H54" s="79"/>
      <c r="I54" s="79" t="s">
        <v>12</v>
      </c>
      <c r="J54" s="79"/>
      <c r="K54" s="79"/>
      <c r="L54" s="79"/>
      <c r="M54" s="79"/>
      <c r="N54" s="79"/>
      <c r="O54" s="79" t="s">
        <v>70</v>
      </c>
      <c r="P54" s="79"/>
      <c r="Q54" s="79"/>
      <c r="R54" s="79" t="s">
        <v>13</v>
      </c>
      <c r="S54" s="79"/>
      <c r="T54" s="79"/>
    </row>
    <row r="55" spans="1:20" ht="31.5" customHeight="1" x14ac:dyDescent="0.25">
      <c r="A55" s="107"/>
      <c r="B55" s="79"/>
      <c r="C55" s="79"/>
      <c r="D55" s="79"/>
      <c r="E55" s="79"/>
      <c r="F55" s="79"/>
      <c r="G55" s="79"/>
      <c r="H55" s="79"/>
      <c r="I55" s="79" t="s">
        <v>9</v>
      </c>
      <c r="J55" s="79"/>
      <c r="K55" s="79" t="s">
        <v>10</v>
      </c>
      <c r="L55" s="79"/>
      <c r="M55" s="79" t="s">
        <v>11</v>
      </c>
      <c r="N55" s="79"/>
      <c r="O55" s="32" t="s">
        <v>9</v>
      </c>
      <c r="P55" s="32" t="s">
        <v>10</v>
      </c>
      <c r="Q55" s="32" t="s">
        <v>11</v>
      </c>
      <c r="R55" s="32" t="s">
        <v>9</v>
      </c>
      <c r="S55" s="32" t="s">
        <v>10</v>
      </c>
      <c r="T55" s="32" t="s">
        <v>11</v>
      </c>
    </row>
    <row r="56" spans="1:20" ht="19.5" customHeight="1" x14ac:dyDescent="0.25">
      <c r="A56" s="52">
        <v>1</v>
      </c>
      <c r="B56" s="77">
        <v>2</v>
      </c>
      <c r="C56" s="98"/>
      <c r="D56" s="98"/>
      <c r="E56" s="78"/>
      <c r="F56" s="52">
        <v>3</v>
      </c>
      <c r="G56" s="77">
        <v>4</v>
      </c>
      <c r="H56" s="78"/>
      <c r="I56" s="77">
        <v>5</v>
      </c>
      <c r="J56" s="78"/>
      <c r="K56" s="77">
        <v>6</v>
      </c>
      <c r="L56" s="78"/>
      <c r="M56" s="77">
        <v>7</v>
      </c>
      <c r="N56" s="78"/>
      <c r="O56" s="52">
        <v>8</v>
      </c>
      <c r="P56" s="52">
        <v>9</v>
      </c>
      <c r="Q56" s="52">
        <v>10</v>
      </c>
      <c r="R56" s="52">
        <v>11</v>
      </c>
      <c r="S56" s="52">
        <v>12</v>
      </c>
      <c r="T56" s="52">
        <v>13</v>
      </c>
    </row>
    <row r="57" spans="1:20" ht="25.5" customHeight="1" x14ac:dyDescent="0.25">
      <c r="A57" s="12"/>
      <c r="B57" s="151" t="s">
        <v>22</v>
      </c>
      <c r="C57" s="152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3"/>
    </row>
    <row r="58" spans="1:20" ht="21" customHeight="1" x14ac:dyDescent="0.25">
      <c r="A58" s="12"/>
      <c r="B58" s="159" t="s">
        <v>30</v>
      </c>
      <c r="C58" s="160"/>
      <c r="D58" s="160"/>
      <c r="E58" s="160"/>
      <c r="I58" s="112"/>
      <c r="J58" s="112"/>
      <c r="K58" s="112"/>
      <c r="L58" s="112"/>
      <c r="M58" s="112"/>
      <c r="N58" s="112"/>
    </row>
    <row r="59" spans="1:20" ht="30" customHeight="1" x14ac:dyDescent="0.25">
      <c r="A59" s="22">
        <v>1</v>
      </c>
      <c r="B59" s="85" t="s">
        <v>24</v>
      </c>
      <c r="C59" s="86"/>
      <c r="D59" s="86"/>
      <c r="E59" s="86"/>
      <c r="F59" s="24" t="s">
        <v>21</v>
      </c>
      <c r="G59" s="80" t="s">
        <v>28</v>
      </c>
      <c r="H59" s="81"/>
      <c r="I59" s="108">
        <f>645480-144280</f>
        <v>501200</v>
      </c>
      <c r="J59" s="109"/>
      <c r="K59" s="103"/>
      <c r="L59" s="103"/>
      <c r="M59" s="102">
        <f>I59</f>
        <v>501200</v>
      </c>
      <c r="N59" s="103"/>
      <c r="O59" s="21">
        <v>489495.12</v>
      </c>
      <c r="P59" s="22"/>
      <c r="Q59" s="21">
        <f>O59</f>
        <v>489495.12</v>
      </c>
      <c r="R59" s="21">
        <f>O59-I59</f>
        <v>-11704.880000000005</v>
      </c>
      <c r="S59" s="22"/>
      <c r="T59" s="21">
        <f>R59</f>
        <v>-11704.880000000005</v>
      </c>
    </row>
    <row r="60" spans="1:20" ht="24.75" customHeight="1" x14ac:dyDescent="0.25">
      <c r="A60" s="22"/>
      <c r="B60" s="85" t="s">
        <v>88</v>
      </c>
      <c r="C60" s="86"/>
      <c r="D60" s="86"/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143"/>
    </row>
    <row r="61" spans="1:20" ht="20.25" customHeight="1" x14ac:dyDescent="0.25">
      <c r="A61" s="22"/>
      <c r="B61" s="82" t="s">
        <v>31</v>
      </c>
      <c r="C61" s="83"/>
      <c r="D61" s="83"/>
      <c r="E61" s="83"/>
      <c r="F61" s="25"/>
      <c r="G61" s="104"/>
      <c r="H61" s="105"/>
      <c r="I61" s="110"/>
      <c r="J61" s="110"/>
      <c r="K61" s="103"/>
      <c r="L61" s="103"/>
      <c r="M61" s="103"/>
      <c r="N61" s="103"/>
      <c r="O61" s="22"/>
      <c r="P61" s="22"/>
      <c r="Q61" s="22"/>
      <c r="R61" s="22"/>
      <c r="S61" s="22"/>
      <c r="T61" s="21"/>
    </row>
    <row r="62" spans="1:20" ht="48.75" customHeight="1" x14ac:dyDescent="0.25">
      <c r="A62" s="22">
        <v>1</v>
      </c>
      <c r="B62" s="85" t="s">
        <v>35</v>
      </c>
      <c r="C62" s="86"/>
      <c r="D62" s="86"/>
      <c r="E62" s="86"/>
      <c r="F62" s="24" t="s">
        <v>44</v>
      </c>
      <c r="G62" s="80" t="s">
        <v>45</v>
      </c>
      <c r="H62" s="81"/>
      <c r="I62" s="137">
        <f>84.8+3.284</f>
        <v>88.084000000000003</v>
      </c>
      <c r="J62" s="138"/>
      <c r="K62" s="136"/>
      <c r="L62" s="136"/>
      <c r="M62" s="136">
        <f>I62</f>
        <v>88.084000000000003</v>
      </c>
      <c r="N62" s="136"/>
      <c r="O62" s="64">
        <v>86.03</v>
      </c>
      <c r="P62" s="64"/>
      <c r="Q62" s="65">
        <f t="shared" ref="Q62:Q73" si="0">O62</f>
        <v>86.03</v>
      </c>
      <c r="R62" s="65">
        <f>O62-I62</f>
        <v>-2.054000000000002</v>
      </c>
      <c r="S62" s="65"/>
      <c r="T62" s="65">
        <f t="shared" ref="T62:T70" si="1">R62</f>
        <v>-2.054000000000002</v>
      </c>
    </row>
    <row r="63" spans="1:20" ht="19.5" customHeight="1" x14ac:dyDescent="0.25">
      <c r="A63" s="22"/>
      <c r="B63" s="85" t="s">
        <v>48</v>
      </c>
      <c r="C63" s="86"/>
      <c r="D63" s="86"/>
      <c r="E63" s="86"/>
      <c r="F63" s="86"/>
      <c r="G63" s="86"/>
      <c r="H63" s="86"/>
      <c r="I63" s="86"/>
      <c r="J63" s="86"/>
      <c r="K63" s="86"/>
      <c r="L63" s="86"/>
      <c r="M63" s="86"/>
      <c r="N63" s="86"/>
      <c r="O63" s="86"/>
      <c r="P63" s="86"/>
      <c r="Q63" s="86"/>
      <c r="R63" s="86"/>
      <c r="S63" s="86"/>
      <c r="T63" s="143"/>
    </row>
    <row r="64" spans="1:20" ht="20.25" customHeight="1" x14ac:dyDescent="0.25">
      <c r="A64" s="22"/>
      <c r="B64" s="82" t="s">
        <v>32</v>
      </c>
      <c r="C64" s="83"/>
      <c r="D64" s="83"/>
      <c r="E64" s="83"/>
      <c r="F64" s="25"/>
      <c r="G64" s="104"/>
      <c r="H64" s="105"/>
      <c r="I64" s="140"/>
      <c r="J64" s="140"/>
      <c r="K64" s="103"/>
      <c r="L64" s="103"/>
      <c r="M64" s="103"/>
      <c r="N64" s="103"/>
      <c r="O64" s="22"/>
      <c r="P64" s="22"/>
      <c r="Q64" s="22"/>
      <c r="R64" s="22"/>
      <c r="S64" s="22"/>
      <c r="T64" s="21"/>
    </row>
    <row r="65" spans="1:23" ht="32.25" customHeight="1" x14ac:dyDescent="0.25">
      <c r="A65" s="22">
        <v>1</v>
      </c>
      <c r="B65" s="85" t="s">
        <v>36</v>
      </c>
      <c r="C65" s="86"/>
      <c r="D65" s="86"/>
      <c r="E65" s="86"/>
      <c r="F65" s="24" t="s">
        <v>21</v>
      </c>
      <c r="G65" s="80" t="s">
        <v>34</v>
      </c>
      <c r="H65" s="81"/>
      <c r="I65" s="129">
        <f>I59</f>
        <v>501200</v>
      </c>
      <c r="J65" s="129"/>
      <c r="K65" s="102"/>
      <c r="L65" s="102"/>
      <c r="M65" s="102">
        <f>I65</f>
        <v>501200</v>
      </c>
      <c r="N65" s="102"/>
      <c r="O65" s="21">
        <f>O59</f>
        <v>489495.12</v>
      </c>
      <c r="P65" s="21"/>
      <c r="Q65" s="21">
        <f t="shared" si="0"/>
        <v>489495.12</v>
      </c>
      <c r="R65" s="21">
        <f>O65-I65</f>
        <v>-11704.880000000005</v>
      </c>
      <c r="S65" s="21"/>
      <c r="T65" s="21">
        <f t="shared" si="1"/>
        <v>-11704.880000000005</v>
      </c>
    </row>
    <row r="66" spans="1:23" ht="47.25" customHeight="1" x14ac:dyDescent="0.25">
      <c r="A66" s="22">
        <v>2</v>
      </c>
      <c r="B66" s="85" t="s">
        <v>37</v>
      </c>
      <c r="C66" s="86"/>
      <c r="D66" s="86"/>
      <c r="E66" s="86"/>
      <c r="F66" s="24" t="s">
        <v>21</v>
      </c>
      <c r="G66" s="80" t="s">
        <v>46</v>
      </c>
      <c r="H66" s="81"/>
      <c r="I66" s="110">
        <v>11.38</v>
      </c>
      <c r="J66" s="110"/>
      <c r="K66" s="103"/>
      <c r="L66" s="103"/>
      <c r="M66" s="103">
        <f>I66</f>
        <v>11.38</v>
      </c>
      <c r="N66" s="103"/>
      <c r="O66" s="62">
        <v>11.38</v>
      </c>
      <c r="P66" s="62"/>
      <c r="Q66" s="22">
        <f t="shared" si="0"/>
        <v>11.38</v>
      </c>
      <c r="R66" s="23">
        <f>O66-I66</f>
        <v>0</v>
      </c>
      <c r="S66" s="22"/>
      <c r="T66" s="21">
        <f t="shared" si="1"/>
        <v>0</v>
      </c>
      <c r="W66" s="33"/>
    </row>
    <row r="67" spans="1:23" ht="48.75" customHeight="1" x14ac:dyDescent="0.25">
      <c r="A67" s="22">
        <v>3</v>
      </c>
      <c r="B67" s="85" t="s">
        <v>38</v>
      </c>
      <c r="C67" s="86"/>
      <c r="D67" s="86"/>
      <c r="E67" s="86"/>
      <c r="F67" s="24" t="s">
        <v>21</v>
      </c>
      <c r="G67" s="80" t="s">
        <v>47</v>
      </c>
      <c r="H67" s="81"/>
      <c r="I67" s="142">
        <f>I66/2</f>
        <v>5.69</v>
      </c>
      <c r="J67" s="142"/>
      <c r="K67" s="103"/>
      <c r="L67" s="103"/>
      <c r="M67" s="150">
        <f>I67</f>
        <v>5.69</v>
      </c>
      <c r="N67" s="103"/>
      <c r="O67" s="63">
        <f>O66/2</f>
        <v>5.69</v>
      </c>
      <c r="P67" s="63"/>
      <c r="Q67" s="23">
        <f t="shared" si="0"/>
        <v>5.69</v>
      </c>
      <c r="R67" s="23">
        <f>O67-I67</f>
        <v>0</v>
      </c>
      <c r="S67" s="22"/>
      <c r="T67" s="21">
        <f t="shared" si="1"/>
        <v>0</v>
      </c>
    </row>
    <row r="68" spans="1:23" ht="22.5" customHeight="1" x14ac:dyDescent="0.25">
      <c r="A68" s="22"/>
      <c r="B68" s="85" t="s">
        <v>87</v>
      </c>
      <c r="C68" s="86"/>
      <c r="D68" s="86"/>
      <c r="E68" s="86"/>
      <c r="F68" s="86"/>
      <c r="G68" s="86"/>
      <c r="H68" s="86"/>
      <c r="I68" s="86"/>
      <c r="J68" s="86"/>
      <c r="K68" s="86"/>
      <c r="L68" s="86"/>
      <c r="M68" s="86"/>
      <c r="N68" s="86"/>
      <c r="O68" s="86"/>
      <c r="P68" s="86"/>
      <c r="Q68" s="86"/>
      <c r="R68" s="86"/>
      <c r="S68" s="86"/>
      <c r="T68" s="143"/>
    </row>
    <row r="69" spans="1:23" ht="21.75" customHeight="1" x14ac:dyDescent="0.25">
      <c r="A69" s="22"/>
      <c r="B69" s="82" t="s">
        <v>33</v>
      </c>
      <c r="C69" s="83"/>
      <c r="D69" s="83"/>
      <c r="E69" s="84"/>
      <c r="F69" s="25"/>
      <c r="G69" s="104"/>
      <c r="H69" s="105"/>
      <c r="I69" s="124"/>
      <c r="J69" s="124"/>
      <c r="K69" s="103"/>
      <c r="L69" s="103"/>
      <c r="M69" s="103"/>
      <c r="N69" s="103"/>
      <c r="O69" s="22"/>
      <c r="P69" s="22"/>
      <c r="Q69" s="22"/>
      <c r="R69" s="22"/>
      <c r="S69" s="22"/>
      <c r="T69" s="21"/>
    </row>
    <row r="70" spans="1:23" ht="87.75" customHeight="1" x14ac:dyDescent="0.25">
      <c r="A70" s="22">
        <v>1</v>
      </c>
      <c r="B70" s="125" t="s">
        <v>39</v>
      </c>
      <c r="C70" s="126"/>
      <c r="D70" s="126"/>
      <c r="E70" s="127"/>
      <c r="F70" s="31" t="s">
        <v>27</v>
      </c>
      <c r="G70" s="80" t="s">
        <v>29</v>
      </c>
      <c r="H70" s="81"/>
      <c r="I70" s="154">
        <v>50</v>
      </c>
      <c r="J70" s="154"/>
      <c r="K70" s="141"/>
      <c r="L70" s="141"/>
      <c r="M70" s="156">
        <f>I70</f>
        <v>50</v>
      </c>
      <c r="N70" s="141"/>
      <c r="O70" s="29">
        <v>50</v>
      </c>
      <c r="P70" s="29"/>
      <c r="Q70" s="29">
        <f t="shared" si="0"/>
        <v>50</v>
      </c>
      <c r="R70" s="29">
        <f>O70-I70</f>
        <v>0</v>
      </c>
      <c r="S70" s="27"/>
      <c r="T70" s="28">
        <f t="shared" si="1"/>
        <v>0</v>
      </c>
    </row>
    <row r="71" spans="1:23" ht="20.25" customHeight="1" x14ac:dyDescent="0.25">
      <c r="A71" s="22"/>
      <c r="B71" s="151" t="s">
        <v>72</v>
      </c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3"/>
    </row>
    <row r="72" spans="1:23" ht="24" customHeight="1" x14ac:dyDescent="0.25">
      <c r="A72" s="22"/>
      <c r="B72" s="147" t="s">
        <v>30</v>
      </c>
      <c r="C72" s="147"/>
      <c r="D72" s="147"/>
      <c r="E72" s="147"/>
      <c r="F72" s="12"/>
      <c r="G72" s="128"/>
      <c r="H72" s="128"/>
      <c r="I72" s="128"/>
      <c r="J72" s="128"/>
      <c r="K72" s="128"/>
      <c r="L72" s="128"/>
      <c r="M72" s="128"/>
      <c r="N72" s="128"/>
      <c r="O72" s="12"/>
      <c r="P72" s="12"/>
      <c r="Q72" s="12"/>
      <c r="R72" s="12"/>
      <c r="S72" s="12"/>
      <c r="T72" s="12"/>
    </row>
    <row r="73" spans="1:23" ht="22.5" customHeight="1" x14ac:dyDescent="0.25">
      <c r="A73" s="22">
        <v>1</v>
      </c>
      <c r="B73" s="146" t="s">
        <v>24</v>
      </c>
      <c r="C73" s="146"/>
      <c r="D73" s="146"/>
      <c r="E73" s="146"/>
      <c r="F73" s="20" t="s">
        <v>25</v>
      </c>
      <c r="G73" s="124" t="s">
        <v>28</v>
      </c>
      <c r="H73" s="124"/>
      <c r="I73" s="155">
        <v>8950000</v>
      </c>
      <c r="J73" s="155"/>
      <c r="K73" s="103"/>
      <c r="L73" s="103"/>
      <c r="M73" s="102">
        <f>I73</f>
        <v>8950000</v>
      </c>
      <c r="N73" s="103"/>
      <c r="O73" s="17">
        <v>8950000</v>
      </c>
      <c r="P73" s="17"/>
      <c r="Q73" s="17">
        <f t="shared" si="0"/>
        <v>8950000</v>
      </c>
      <c r="R73" s="17">
        <f>O73-I73</f>
        <v>0</v>
      </c>
      <c r="S73" s="9"/>
      <c r="T73" s="17">
        <f>R73</f>
        <v>0</v>
      </c>
    </row>
    <row r="74" spans="1:23" ht="52.5" customHeight="1" x14ac:dyDescent="0.25">
      <c r="A74" s="22">
        <v>2</v>
      </c>
      <c r="B74" s="146" t="s">
        <v>40</v>
      </c>
      <c r="C74" s="146"/>
      <c r="D74" s="146"/>
      <c r="E74" s="146"/>
      <c r="F74" s="20" t="s">
        <v>26</v>
      </c>
      <c r="G74" s="124" t="s">
        <v>34</v>
      </c>
      <c r="H74" s="124"/>
      <c r="I74" s="144">
        <v>1</v>
      </c>
      <c r="J74" s="144"/>
      <c r="K74" s="103"/>
      <c r="L74" s="103"/>
      <c r="M74" s="149">
        <f>I74</f>
        <v>1</v>
      </c>
      <c r="N74" s="103"/>
      <c r="O74" s="9">
        <v>1</v>
      </c>
      <c r="P74" s="9"/>
      <c r="Q74" s="9">
        <f>O74</f>
        <v>1</v>
      </c>
      <c r="R74" s="17">
        <f t="shared" ref="R74:R80" si="2">O74-I74</f>
        <v>0</v>
      </c>
      <c r="S74" s="9"/>
      <c r="T74" s="17">
        <f t="shared" ref="T74:T80" si="3">R74</f>
        <v>0</v>
      </c>
    </row>
    <row r="75" spans="1:23" ht="21.75" customHeight="1" x14ac:dyDescent="0.25">
      <c r="A75" s="22"/>
      <c r="B75" s="147" t="s">
        <v>31</v>
      </c>
      <c r="C75" s="147"/>
      <c r="D75" s="147"/>
      <c r="E75" s="147"/>
      <c r="F75" s="20"/>
      <c r="G75" s="124"/>
      <c r="H75" s="124"/>
      <c r="I75" s="110"/>
      <c r="J75" s="110"/>
      <c r="K75" s="103"/>
      <c r="L75" s="103"/>
      <c r="M75" s="103"/>
      <c r="N75" s="103"/>
      <c r="O75" s="9"/>
      <c r="P75" s="9"/>
      <c r="Q75" s="9"/>
      <c r="R75" s="17"/>
      <c r="S75" s="9"/>
      <c r="T75" s="17"/>
    </row>
    <row r="76" spans="1:23" ht="54.75" customHeight="1" x14ac:dyDescent="0.25">
      <c r="A76" s="22">
        <v>1</v>
      </c>
      <c r="B76" s="146" t="s">
        <v>41</v>
      </c>
      <c r="C76" s="146"/>
      <c r="D76" s="146"/>
      <c r="E76" s="146"/>
      <c r="F76" s="20" t="s">
        <v>26</v>
      </c>
      <c r="G76" s="124" t="s">
        <v>34</v>
      </c>
      <c r="H76" s="124"/>
      <c r="I76" s="145">
        <v>1</v>
      </c>
      <c r="J76" s="145"/>
      <c r="K76" s="103"/>
      <c r="L76" s="103"/>
      <c r="M76" s="149">
        <f>I76</f>
        <v>1</v>
      </c>
      <c r="N76" s="103"/>
      <c r="O76" s="9">
        <v>1</v>
      </c>
      <c r="P76" s="9"/>
      <c r="Q76" s="9">
        <f>O76</f>
        <v>1</v>
      </c>
      <c r="R76" s="17">
        <f t="shared" si="2"/>
        <v>0</v>
      </c>
      <c r="S76" s="9"/>
      <c r="T76" s="17">
        <f t="shared" si="3"/>
        <v>0</v>
      </c>
    </row>
    <row r="77" spans="1:23" ht="21" customHeight="1" x14ac:dyDescent="0.25">
      <c r="A77" s="22"/>
      <c r="B77" s="147" t="s">
        <v>32</v>
      </c>
      <c r="C77" s="147"/>
      <c r="D77" s="147"/>
      <c r="E77" s="147"/>
      <c r="F77" s="20"/>
      <c r="G77" s="124"/>
      <c r="H77" s="124"/>
      <c r="I77" s="140"/>
      <c r="J77" s="140"/>
      <c r="K77" s="103"/>
      <c r="L77" s="103"/>
      <c r="M77" s="103"/>
      <c r="N77" s="103"/>
      <c r="O77" s="9"/>
      <c r="P77" s="9"/>
      <c r="Q77" s="9"/>
      <c r="R77" s="17"/>
      <c r="S77" s="9"/>
      <c r="T77" s="17"/>
    </row>
    <row r="78" spans="1:23" ht="36" customHeight="1" x14ac:dyDescent="0.25">
      <c r="A78" s="22">
        <v>1</v>
      </c>
      <c r="B78" s="146" t="s">
        <v>42</v>
      </c>
      <c r="C78" s="146"/>
      <c r="D78" s="146"/>
      <c r="E78" s="146"/>
      <c r="F78" s="20" t="s">
        <v>25</v>
      </c>
      <c r="G78" s="124" t="s">
        <v>29</v>
      </c>
      <c r="H78" s="124"/>
      <c r="I78" s="129">
        <f>I73/I74</f>
        <v>8950000</v>
      </c>
      <c r="J78" s="129"/>
      <c r="K78" s="103"/>
      <c r="L78" s="103"/>
      <c r="M78" s="102">
        <f>I78</f>
        <v>8950000</v>
      </c>
      <c r="N78" s="103"/>
      <c r="O78" s="17">
        <f>O73</f>
        <v>8950000</v>
      </c>
      <c r="P78" s="9"/>
      <c r="Q78" s="17">
        <f>O78</f>
        <v>8950000</v>
      </c>
      <c r="R78" s="17">
        <f t="shared" si="2"/>
        <v>0</v>
      </c>
      <c r="S78" s="9"/>
      <c r="T78" s="17">
        <f t="shared" si="3"/>
        <v>0</v>
      </c>
    </row>
    <row r="79" spans="1:23" ht="20.25" customHeight="1" x14ac:dyDescent="0.25">
      <c r="A79" s="22"/>
      <c r="B79" s="147" t="s">
        <v>33</v>
      </c>
      <c r="C79" s="147"/>
      <c r="D79" s="147"/>
      <c r="E79" s="147"/>
      <c r="F79" s="20"/>
      <c r="G79" s="124"/>
      <c r="H79" s="124"/>
      <c r="I79" s="124"/>
      <c r="J79" s="124"/>
      <c r="K79" s="103"/>
      <c r="L79" s="103"/>
      <c r="M79" s="103"/>
      <c r="N79" s="103"/>
      <c r="O79" s="9"/>
      <c r="P79" s="9"/>
      <c r="Q79" s="9"/>
      <c r="R79" s="17"/>
      <c r="S79" s="9"/>
      <c r="T79" s="17"/>
    </row>
    <row r="80" spans="1:23" ht="35.25" customHeight="1" x14ac:dyDescent="0.25">
      <c r="A80" s="22">
        <v>1</v>
      </c>
      <c r="B80" s="146" t="s">
        <v>43</v>
      </c>
      <c r="C80" s="146"/>
      <c r="D80" s="146"/>
      <c r="E80" s="146"/>
      <c r="F80" s="20" t="s">
        <v>27</v>
      </c>
      <c r="G80" s="124" t="s">
        <v>29</v>
      </c>
      <c r="H80" s="124"/>
      <c r="I80" s="148">
        <f>I76/I74*100</f>
        <v>100</v>
      </c>
      <c r="J80" s="148"/>
      <c r="K80" s="103"/>
      <c r="L80" s="103"/>
      <c r="M80" s="157">
        <f>I80</f>
        <v>100</v>
      </c>
      <c r="N80" s="103"/>
      <c r="O80" s="26">
        <f>O76/O74*100</f>
        <v>100</v>
      </c>
      <c r="P80" s="26"/>
      <c r="Q80" s="26">
        <f>O80</f>
        <v>100</v>
      </c>
      <c r="R80" s="17">
        <f t="shared" si="2"/>
        <v>0</v>
      </c>
      <c r="S80" s="9"/>
      <c r="T80" s="17">
        <f t="shared" si="3"/>
        <v>0</v>
      </c>
    </row>
    <row r="81" spans="1:20" ht="33.75" customHeight="1" x14ac:dyDescent="0.25">
      <c r="A81" s="12"/>
      <c r="B81" s="76" t="s">
        <v>89</v>
      </c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</row>
    <row r="82" spans="1:20" x14ac:dyDescent="0.25"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  <c r="M82" s="61"/>
      <c r="N82" s="61"/>
      <c r="O82" s="61"/>
      <c r="P82" s="61"/>
      <c r="Q82" s="61"/>
      <c r="R82" s="61"/>
      <c r="S82" s="61"/>
      <c r="T82" s="61"/>
    </row>
    <row r="83" spans="1:20" x14ac:dyDescent="0.25"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</row>
    <row r="84" spans="1:20" ht="15.75" x14ac:dyDescent="0.25">
      <c r="A84" s="56" t="s">
        <v>80</v>
      </c>
    </row>
    <row r="86" spans="1:20" ht="15.75" x14ac:dyDescent="0.25">
      <c r="B86" s="56" t="s">
        <v>86</v>
      </c>
    </row>
    <row r="88" spans="1:20" ht="15.75" x14ac:dyDescent="0.25">
      <c r="B88" s="5"/>
    </row>
    <row r="89" spans="1:20" ht="15" customHeight="1" x14ac:dyDescent="0.25">
      <c r="B89" s="5" t="s">
        <v>90</v>
      </c>
      <c r="I89" s="67"/>
      <c r="J89" s="67"/>
      <c r="M89" s="71" t="s">
        <v>92</v>
      </c>
      <c r="N89" s="71"/>
      <c r="O89" s="71"/>
    </row>
    <row r="90" spans="1:20" ht="15" customHeight="1" x14ac:dyDescent="0.25">
      <c r="B90" s="15"/>
      <c r="I90" s="69" t="s">
        <v>20</v>
      </c>
      <c r="J90" s="69"/>
      <c r="M90" s="72" t="s">
        <v>93</v>
      </c>
      <c r="N90" s="72"/>
      <c r="O90" s="72"/>
    </row>
    <row r="91" spans="1:20" ht="15" customHeight="1" x14ac:dyDescent="0.25">
      <c r="B91" s="33"/>
      <c r="I91" s="58"/>
      <c r="M91" s="66"/>
      <c r="N91" s="33"/>
    </row>
    <row r="92" spans="1:20" ht="15.75" x14ac:dyDescent="0.25">
      <c r="B92" s="44"/>
      <c r="M92" s="33"/>
      <c r="N92" s="33"/>
    </row>
    <row r="93" spans="1:20" ht="15" customHeight="1" x14ac:dyDescent="0.25">
      <c r="B93" s="44" t="s">
        <v>91</v>
      </c>
      <c r="I93" s="68"/>
      <c r="J93" s="68"/>
      <c r="M93" s="71" t="s">
        <v>94</v>
      </c>
      <c r="N93" s="71"/>
      <c r="O93" s="71"/>
    </row>
    <row r="94" spans="1:20" ht="15.75" customHeight="1" x14ac:dyDescent="0.25">
      <c r="I94" s="70" t="s">
        <v>20</v>
      </c>
      <c r="J94" s="70"/>
      <c r="M94" s="72" t="s">
        <v>93</v>
      </c>
      <c r="N94" s="72"/>
      <c r="O94" s="72"/>
    </row>
  </sheetData>
  <mergeCells count="194">
    <mergeCell ref="B22:Q22"/>
    <mergeCell ref="B63:T63"/>
    <mergeCell ref="B57:T57"/>
    <mergeCell ref="K49:L49"/>
    <mergeCell ref="M50:N50"/>
    <mergeCell ref="M51:N51"/>
    <mergeCell ref="F37:H37"/>
    <mergeCell ref="B58:E58"/>
    <mergeCell ref="B59:E59"/>
    <mergeCell ref="K59:L59"/>
    <mergeCell ref="M80:N80"/>
    <mergeCell ref="K72:L72"/>
    <mergeCell ref="K73:L73"/>
    <mergeCell ref="K74:L74"/>
    <mergeCell ref="M78:N78"/>
    <mergeCell ref="M79:N79"/>
    <mergeCell ref="K79:L79"/>
    <mergeCell ref="K80:L80"/>
    <mergeCell ref="K75:L75"/>
    <mergeCell ref="K76:L76"/>
    <mergeCell ref="M77:N77"/>
    <mergeCell ref="B71:T71"/>
    <mergeCell ref="I70:J70"/>
    <mergeCell ref="G72:H72"/>
    <mergeCell ref="M72:N72"/>
    <mergeCell ref="M73:N73"/>
    <mergeCell ref="M74:N74"/>
    <mergeCell ref="K77:L77"/>
    <mergeCell ref="I73:J73"/>
    <mergeCell ref="M70:N70"/>
    <mergeCell ref="M75:N75"/>
    <mergeCell ref="M69:N69"/>
    <mergeCell ref="M76:N76"/>
    <mergeCell ref="M64:N64"/>
    <mergeCell ref="M65:N65"/>
    <mergeCell ref="M66:N66"/>
    <mergeCell ref="M67:N67"/>
    <mergeCell ref="B68:T68"/>
    <mergeCell ref="G67:H67"/>
    <mergeCell ref="G69:H69"/>
    <mergeCell ref="I80:J80"/>
    <mergeCell ref="B77:E77"/>
    <mergeCell ref="G75:H75"/>
    <mergeCell ref="K64:L64"/>
    <mergeCell ref="K65:L65"/>
    <mergeCell ref="K66:L66"/>
    <mergeCell ref="K67:L67"/>
    <mergeCell ref="K78:L78"/>
    <mergeCell ref="K69:L69"/>
    <mergeCell ref="G65:H65"/>
    <mergeCell ref="B79:E79"/>
    <mergeCell ref="G76:H76"/>
    <mergeCell ref="B72:E72"/>
    <mergeCell ref="B73:E73"/>
    <mergeCell ref="B74:E74"/>
    <mergeCell ref="B75:E75"/>
    <mergeCell ref="G79:H79"/>
    <mergeCell ref="G78:H78"/>
    <mergeCell ref="G73:H73"/>
    <mergeCell ref="G74:H74"/>
    <mergeCell ref="G80:H80"/>
    <mergeCell ref="I74:J74"/>
    <mergeCell ref="I75:J75"/>
    <mergeCell ref="I76:J76"/>
    <mergeCell ref="I77:J77"/>
    <mergeCell ref="B80:E80"/>
    <mergeCell ref="B78:E78"/>
    <mergeCell ref="I78:J78"/>
    <mergeCell ref="I79:J79"/>
    <mergeCell ref="B76:E76"/>
    <mergeCell ref="I64:J64"/>
    <mergeCell ref="K70:L70"/>
    <mergeCell ref="I66:J66"/>
    <mergeCell ref="I67:J67"/>
    <mergeCell ref="I69:J69"/>
    <mergeCell ref="M41:N41"/>
    <mergeCell ref="M48:N48"/>
    <mergeCell ref="K62:L62"/>
    <mergeCell ref="M58:N58"/>
    <mergeCell ref="B60:T60"/>
    <mergeCell ref="M62:N62"/>
    <mergeCell ref="I62:J62"/>
    <mergeCell ref="C32:Q32"/>
    <mergeCell ref="C33:Q33"/>
    <mergeCell ref="M59:N59"/>
    <mergeCell ref="I38:J38"/>
    <mergeCell ref="M39:N39"/>
    <mergeCell ref="I48:J48"/>
    <mergeCell ref="G77:H77"/>
    <mergeCell ref="B70:E70"/>
    <mergeCell ref="G70:H70"/>
    <mergeCell ref="I72:J72"/>
    <mergeCell ref="I65:J65"/>
    <mergeCell ref="O37:Q37"/>
    <mergeCell ref="B41:E41"/>
    <mergeCell ref="B64:E64"/>
    <mergeCell ref="B37:E38"/>
    <mergeCell ref="I47:N47"/>
    <mergeCell ref="M49:N49"/>
    <mergeCell ref="I39:J39"/>
    <mergeCell ref="B49:E49"/>
    <mergeCell ref="F9:K9"/>
    <mergeCell ref="F10:K10"/>
    <mergeCell ref="I42:J42"/>
    <mergeCell ref="K42:L42"/>
    <mergeCell ref="K38:L38"/>
    <mergeCell ref="C24:Q24"/>
    <mergeCell ref="M40:N40"/>
    <mergeCell ref="A37:A38"/>
    <mergeCell ref="B39:E39"/>
    <mergeCell ref="I40:J40"/>
    <mergeCell ref="K40:L40"/>
    <mergeCell ref="C31:Q31"/>
    <mergeCell ref="K41:L41"/>
    <mergeCell ref="I37:N37"/>
    <mergeCell ref="M38:N38"/>
    <mergeCell ref="K39:L39"/>
    <mergeCell ref="C25:Q25"/>
    <mergeCell ref="M61:N61"/>
    <mergeCell ref="B50:E50"/>
    <mergeCell ref="K51:L51"/>
    <mergeCell ref="I49:J49"/>
    <mergeCell ref="O54:Q54"/>
    <mergeCell ref="M42:N42"/>
    <mergeCell ref="B61:E61"/>
    <mergeCell ref="I58:J58"/>
    <mergeCell ref="B54:E55"/>
    <mergeCell ref="G62:H62"/>
    <mergeCell ref="K58:L58"/>
    <mergeCell ref="B13:C13"/>
    <mergeCell ref="B14:C14"/>
    <mergeCell ref="B16:C16"/>
    <mergeCell ref="B19:C19"/>
    <mergeCell ref="B17:C17"/>
    <mergeCell ref="B40:E40"/>
    <mergeCell ref="I41:J41"/>
    <mergeCell ref="K61:L61"/>
    <mergeCell ref="A47:A48"/>
    <mergeCell ref="G64:H64"/>
    <mergeCell ref="G61:H61"/>
    <mergeCell ref="A54:A55"/>
    <mergeCell ref="B62:E62"/>
    <mergeCell ref="I59:J59"/>
    <mergeCell ref="I61:J61"/>
    <mergeCell ref="B47:E48"/>
    <mergeCell ref="B51:E51"/>
    <mergeCell ref="I51:J51"/>
    <mergeCell ref="G59:H59"/>
    <mergeCell ref="M55:N55"/>
    <mergeCell ref="K48:L48"/>
    <mergeCell ref="E20:F20"/>
    <mergeCell ref="E19:F19"/>
    <mergeCell ref="H20:I20"/>
    <mergeCell ref="B56:E56"/>
    <mergeCell ref="G56:H56"/>
    <mergeCell ref="I56:J56"/>
    <mergeCell ref="K56:L56"/>
    <mergeCell ref="S20:T20"/>
    <mergeCell ref="R54:T54"/>
    <mergeCell ref="I55:J55"/>
    <mergeCell ref="K55:L55"/>
    <mergeCell ref="B43:Q43"/>
    <mergeCell ref="O47:Q47"/>
    <mergeCell ref="F47:H47"/>
    <mergeCell ref="B42:E42"/>
    <mergeCell ref="I50:J50"/>
    <mergeCell ref="K50:L50"/>
    <mergeCell ref="G66:H66"/>
    <mergeCell ref="B69:E69"/>
    <mergeCell ref="B66:E66"/>
    <mergeCell ref="B67:E67"/>
    <mergeCell ref="B65:E65"/>
    <mergeCell ref="F17:K17"/>
    <mergeCell ref="K20:Q20"/>
    <mergeCell ref="K19:Q19"/>
    <mergeCell ref="B20:C20"/>
    <mergeCell ref="H19:I19"/>
    <mergeCell ref="S13:T13"/>
    <mergeCell ref="S16:T16"/>
    <mergeCell ref="S19:T19"/>
    <mergeCell ref="S14:T14"/>
    <mergeCell ref="S17:T17"/>
    <mergeCell ref="B81:T81"/>
    <mergeCell ref="M56:N56"/>
    <mergeCell ref="F54:F55"/>
    <mergeCell ref="G54:H55"/>
    <mergeCell ref="I54:N54"/>
    <mergeCell ref="I93:J93"/>
    <mergeCell ref="I90:J90"/>
    <mergeCell ref="I94:J94"/>
    <mergeCell ref="M89:O89"/>
    <mergeCell ref="M93:O93"/>
    <mergeCell ref="M90:O90"/>
    <mergeCell ref="M94:O94"/>
  </mergeCells>
  <phoneticPr fontId="14" type="noConversion"/>
  <pageMargins left="0.19685039370078741" right="0.19685039370078741" top="0.19685039370078741" bottom="0.19685039370078741" header="0.31496062992125984" footer="0.31496062992125984"/>
  <pageSetup paperSize="9" scale="69" orientation="landscape" verticalDpi="0" r:id="rId1"/>
  <rowBreaks count="2" manualBreakCount="2">
    <brk id="35" max="19" man="1"/>
    <brk id="63" max="19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Лист1</vt:lpstr>
      <vt:lpstr>Лист1!Область_друку</vt:lpstr>
    </vt:vector>
  </TitlesOfParts>
  <Company>Reanimator Extreme Edition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S_Smal</dc:creator>
  <cp:lastModifiedBy>Ліщук Петро Андрійович</cp:lastModifiedBy>
  <cp:lastPrinted>2021-02-10T10:02:24Z</cp:lastPrinted>
  <dcterms:created xsi:type="dcterms:W3CDTF">2019-01-14T08:15:45Z</dcterms:created>
  <dcterms:modified xsi:type="dcterms:W3CDTF">2021-02-18T12:28:36Z</dcterms:modified>
</cp:coreProperties>
</file>