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Лист1!$A$1:$T$90</definedName>
  </definedNames>
  <calcPr calcId="152511"/>
</workbook>
</file>

<file path=xl/calcChain.xml><?xml version="1.0" encoding="utf-8"?>
<calcChain xmlns="http://schemas.openxmlformats.org/spreadsheetml/2006/main">
  <c r="P71" i="1" l="1"/>
  <c r="Q71" i="1"/>
  <c r="P70" i="1"/>
  <c r="Q70" i="1"/>
  <c r="G41" i="1"/>
  <c r="H41" i="1"/>
  <c r="K41" i="1"/>
  <c r="P41" i="1"/>
  <c r="Q41" i="1" s="1"/>
  <c r="F50" i="1"/>
  <c r="O50" i="1"/>
  <c r="O51" i="1" s="1"/>
  <c r="Q51" i="1" s="1"/>
  <c r="I51" i="1"/>
  <c r="M51" i="1" s="1"/>
  <c r="M59" i="1"/>
  <c r="Q59" i="1"/>
  <c r="S59" i="1"/>
  <c r="T59" i="1"/>
  <c r="K60" i="1"/>
  <c r="M60" i="1"/>
  <c r="P60" i="1"/>
  <c r="S60" i="1"/>
  <c r="T60" i="1" s="1"/>
  <c r="M61" i="1"/>
  <c r="Q61" i="1"/>
  <c r="S61" i="1"/>
  <c r="T61" i="1" s="1"/>
  <c r="M62" i="1"/>
  <c r="Q62" i="1"/>
  <c r="S62" i="1"/>
  <c r="T62" i="1" s="1"/>
  <c r="K65" i="1"/>
  <c r="M65" i="1" s="1"/>
  <c r="P65" i="1"/>
  <c r="P74" i="1" s="1"/>
  <c r="M66" i="1"/>
  <c r="Q66" i="1"/>
  <c r="S66" i="1"/>
  <c r="T66" i="1" s="1"/>
  <c r="M67" i="1"/>
  <c r="Q67" i="1"/>
  <c r="S67" i="1"/>
  <c r="T67" i="1" s="1"/>
  <c r="K70" i="1"/>
  <c r="M70" i="1" s="1"/>
  <c r="K71" i="1"/>
  <c r="M71" i="1"/>
  <c r="M41" i="1"/>
  <c r="M42" i="1"/>
  <c r="F51" i="1"/>
  <c r="K42" i="1"/>
  <c r="Q65" i="1"/>
  <c r="P42" i="1"/>
  <c r="Q42" i="1" s="1"/>
  <c r="G50" i="1"/>
  <c r="G42" i="1"/>
  <c r="H42" i="1" s="1"/>
  <c r="Q60" i="1"/>
  <c r="K50" i="1"/>
  <c r="S71" i="1"/>
  <c r="T71" i="1"/>
  <c r="M50" i="1"/>
  <c r="K51" i="1"/>
  <c r="G51" i="1"/>
  <c r="H51" i="1" s="1"/>
  <c r="H50" i="1"/>
  <c r="P50" i="1"/>
  <c r="P51" i="1" s="1"/>
  <c r="Q74" i="1" l="1"/>
  <c r="Q50" i="1"/>
  <c r="S70" i="1"/>
  <c r="T70" i="1" s="1"/>
  <c r="S65" i="1"/>
  <c r="T65" i="1" s="1"/>
  <c r="K74" i="1"/>
  <c r="M74" i="1" s="1"/>
  <c r="S74" i="1" l="1"/>
  <c r="T74" i="1" s="1"/>
</calcChain>
</file>

<file path=xl/sharedStrings.xml><?xml version="1.0" encoding="utf-8"?>
<sst xmlns="http://schemas.openxmlformats.org/spreadsheetml/2006/main" count="149" uniqueCount="94">
  <si>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</si>
  <si>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</si>
  <si>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</si>
  <si>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</si>
  <si>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</si>
  <si>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</si>
  <si>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</si>
  <si>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</si>
  <si>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</si>
  <si>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</si>
  <si>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</si>
  <si>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</si>
  <si>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</si>
  <si>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</si>
  <si>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</si>
  <si>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</si>
  <si>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</si>
  <si>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</si>
  <si>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</si>
  <si>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</si>
  <si>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</si>
  <si>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</si>
  <si>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</si>
  <si>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</si>
  <si>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Капітальний ремонт ліфтів</t>
  </si>
  <si>
    <t>Програма утримання та розвитку житлово-комунального господарства та благоустрою м.Хмельницького на 2017-2020 роки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</si>
  <si>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</si>
  <si>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</si>
  <si>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</si>
  <si>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</si>
  <si>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</si>
  <si>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</si>
  <si>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</si>
  <si>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</si>
  <si>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</si>
  <si>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перспективний план роботи  відділу з експлуатації та ремону житлового фонду</t>
  </si>
  <si>
    <t>титульний список</t>
  </si>
  <si>
    <t>від 29 грудня 2018 року № 1209)</t>
  </si>
  <si>
    <t>ЗВІТ</t>
  </si>
  <si>
    <t>про виконання паспорта бюджетної програми</t>
  </si>
  <si>
    <t>0620</t>
  </si>
  <si>
    <t>Забезпечення надійної та безперебійної експлуатації ліфтів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</si>
  <si>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</si>
  <si>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</si>
  <si>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</si>
  <si>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</si>
  <si>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</si>
  <si>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</si>
  <si>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</si>
  <si>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</si>
  <si>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</si>
  <si>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</si>
  <si>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 xml:space="preserve">Забезпечення надійної та безперебійної експлуатації житлового фонду, </t>
  </si>
  <si>
    <t xml:space="preserve">підвищення експлуатаційних 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</si>
  <si>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</si>
  <si>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</si>
  <si>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</si>
  <si>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</si>
  <si>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</si>
  <si>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</si>
  <si>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 xml:space="preserve">кількість ліфтів, в яких необхідно виконати капітальний ремонт в т.ч.: </t>
  </si>
  <si>
    <t xml:space="preserve">кількість ліфтів, в яких необхідно виконати експертну оцінку технічного стану 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</si>
  <si>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</si>
  <si>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листи від СРБП "Хмельницькліфт", ПФ "Геркон"</t>
  </si>
  <si>
    <t>кількість ліфтів, які планується відремонтувати першочергово, в т.ч.:</t>
  </si>
  <si>
    <t xml:space="preserve">кількість ліфтів, в яких планується провести експертну оцінку технічного стану 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</si>
  <si>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</t>
  </si>
  <si>
    <t>середні витрати на проведення експертної оцінки технічного стану 1 ліфта</t>
  </si>
  <si>
    <t>середні витрати на виконання робіт з капітального ремонту 1 ліфта</t>
  </si>
  <si>
    <t xml:space="preserve">питома вага кількості ліфтів, шо заплановано відремонтувати до кількості, що необхідно відремонтувати </t>
  </si>
  <si>
    <t>10. Узагальнений висновок про виконання бюджетної програми.</t>
  </si>
  <si>
    <t>Завдання 1. Капітальний ремонт ліфтів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</si>
  <si>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</si>
  <si>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</si>
  <si>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</si>
  <si>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</si>
  <si>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</si>
  <si>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</si>
  <si>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</si>
  <si>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</si>
  <si>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Пояснення: п.1 фактичне використання коштів відповідно до актів виконних робіт (наданих послуг)</t>
  </si>
  <si>
    <t>Пояснення:  середні витрати змінилися відповідно до фактично використаних коштів згідно актів виконаних робіт</t>
  </si>
  <si>
    <t xml:space="preserve">Пояснення: експертне обстеження ліфтів, роботи з капітального ремонту ліфтів проведено в повному обсязі згідно даних організацій, які здійснюють обслуговування ліфтів </t>
  </si>
  <si>
    <t>(найменування відповідального виконавця)</t>
  </si>
  <si>
    <t>місцевого бюджету на 01.01.2021 року</t>
  </si>
  <si>
    <t>Виконання бюджетної програми становить 98,4 % до затверджених призначень в 2020 р.</t>
  </si>
  <si>
    <t>Пояснення: фактичне використання коштів відповідно до актів виконних робіт (наданих послуг)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</si>
  <si>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</si>
  <si>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</si>
  <si>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</si>
  <si>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</si>
  <si>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</si>
  <si>
    <t>Аналіз стану виконання результативних показників: по показниках затрат зменшення видатків відповідно до фактичного використання коштів, по показниках продукту: збільшення обсягу виконаних робіт, через технічну несправність виникла необхідність виконати роботи з капітального ремонту ще 1 ліфта, показники ефективності змінилися відповідно до фактичного використаних коштів згідно актів виконаних робіт, зміна показника якості за рахунок збільшення кількості ліфтів, в яких планується виконати роботи з капітального ремонту.</t>
  </si>
  <si>
    <t xml:space="preserve">Пояснення: п.1,3 через технічну несправність виникла необхідність виконати роботи з капітального ремонту ще 1 ліфта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</si>
</sst>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  <xf numFmtId="43" fontId="10" fillId="0" borderId="0" applyFont="0" applyFill="0" applyBorder="0" applyAlignment="0" applyProtection="0"/>
  </cellStyleXfs>
  <cellXfs count="167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3" xfId="0" applyFont="1" applyBorder="1" applyAlignment="1">
      <alignment vertical="center" wrapText="1"/>
    </xf>
    <xf numFmtId="0" fontId="11" fillId="0" borderId="3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/>
    <xf numFmtId="4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1" fillId="0" borderId="3" xfId="4" applyNumberFormat="1" applyFont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2" fillId="0" borderId="0" xfId="0" applyFont="1" applyAlignment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2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5" fillId="0" borderId="0" xfId="0" applyFont="1"/>
    <xf numFmtId="0" fontId="2" fillId="0" borderId="0" xfId="3" applyFont="1" applyBorder="1"/>
    <xf numFmtId="0" fontId="9" fillId="0" borderId="0" xfId="0" applyFont="1" applyBorder="1"/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1" applyFont="1" applyAlignment="1"/>
    <xf numFmtId="0" fontId="2" fillId="0" borderId="0" xfId="2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0" xfId="0" applyFont="1" applyAlignment="1"/>
    <xf numFmtId="0" fontId="8" fillId="0" borderId="0" xfId="3" applyFont="1" applyBorder="1" applyAlignment="1">
      <alignment vertical="top"/>
    </xf>
    <xf numFmtId="0" fontId="9" fillId="0" borderId="0" xfId="0" applyFont="1" applyBorder="1" applyAlignment="1"/>
    <xf numFmtId="0" fontId="9" fillId="0" borderId="6" xfId="0" applyFont="1" applyBorder="1" applyAlignment="1">
      <alignment vertical="top"/>
    </xf>
    <xf numFmtId="2" fontId="11" fillId="0" borderId="0" xfId="0" applyNumberFormat="1" applyFont="1"/>
    <xf numFmtId="0" fontId="4" fillId="0" borderId="0" xfId="0" applyFont="1" applyBorder="1" applyAlignment="1">
      <alignment horizontal="center"/>
    </xf>
    <xf numFmtId="1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74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4" applyNumberFormat="1" applyFont="1" applyBorder="1" applyAlignment="1">
      <alignment horizontal="center" vertical="center"/>
    </xf>
    <xf numFmtId="0" fontId="9" fillId="0" borderId="3" xfId="0" applyFont="1" applyBorder="1"/>
    <xf numFmtId="174" fontId="11" fillId="0" borderId="0" xfId="0" applyNumberFormat="1" applyFont="1"/>
    <xf numFmtId="2" fontId="11" fillId="0" borderId="0" xfId="0" applyNumberFormat="1" applyFont="1" applyBorder="1"/>
    <xf numFmtId="2" fontId="2" fillId="0" borderId="0" xfId="0" applyNumberFormat="1" applyFont="1" applyBorder="1" applyAlignment="1">
      <alignment vertical="center" wrapText="1"/>
    </xf>
    <xf numFmtId="0" fontId="3" fillId="0" borderId="0" xfId="0" applyFont="1"/>
    <xf numFmtId="2" fontId="11" fillId="0" borderId="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6" xfId="3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4" fontId="11" fillId="0" borderId="7" xfId="0" applyNumberFormat="1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2" fillId="0" borderId="3" xfId="2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3" xfId="2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1" fontId="8" fillId="0" borderId="3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74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2" fontId="8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1" fontId="8" fillId="2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2" applyFont="1" applyBorder="1" applyAlignment="1">
      <alignment vertical="top" wrapText="1"/>
    </xf>
    <xf numFmtId="0" fontId="8" fillId="0" borderId="5" xfId="2" applyFont="1" applyBorder="1" applyAlignment="1">
      <alignment vertical="top" wrapText="1"/>
    </xf>
    <xf numFmtId="0" fontId="8" fillId="0" borderId="7" xfId="2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top" wrapText="1"/>
    </xf>
    <xf numFmtId="0" fontId="2" fillId="0" borderId="2" xfId="3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5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  <cellStyle name="Фінансови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tabSelected="1" view="pageBreakPreview" zoomScaleNormal="100" zoomScaleSheetLayoutView="100" workbookViewId="0">
      <selection activeCell="W68" sqref="W68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8.710937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21" width="9.140625" style="6"/>
    <col min="22" max="22" width="10.42578125" style="6" bestFit="1" customWidth="1"/>
    <col min="23" max="23" width="10.140625" style="6" bestFit="1" customWidth="1"/>
    <col min="24" max="25" width="9.140625" style="6"/>
    <col min="26" max="26" width="11.42578125" style="6" bestFit="1" customWidth="1"/>
    <col min="27" max="16384" width="9.140625" style="6"/>
  </cols>
  <sheetData>
    <row r="1" spans="1:19" x14ac:dyDescent="0.25">
      <c r="M1" s="3" t="s">
        <v>7</v>
      </c>
    </row>
    <row r="2" spans="1:19" x14ac:dyDescent="0.25">
      <c r="M2" s="3" t="s">
        <v>4</v>
      </c>
    </row>
    <row r="3" spans="1:19" x14ac:dyDescent="0.25">
      <c r="M3" s="3" t="s">
        <v>5</v>
      </c>
    </row>
    <row r="4" spans="1:19" x14ac:dyDescent="0.25">
      <c r="M4" s="4" t="s">
        <v>6</v>
      </c>
    </row>
    <row r="5" spans="1:19" x14ac:dyDescent="0.25">
      <c r="M5" s="4" t="s">
        <v>37</v>
      </c>
    </row>
    <row r="7" spans="1:19" ht="10.5" customHeight="1" x14ac:dyDescent="0.25"/>
    <row r="8" spans="1:19" ht="17.100000000000001" customHeight="1" x14ac:dyDescent="0.25">
      <c r="G8" s="32"/>
      <c r="H8" s="33"/>
      <c r="I8" s="34" t="s">
        <v>38</v>
      </c>
      <c r="K8" s="33"/>
      <c r="L8" s="32"/>
      <c r="M8" s="33"/>
    </row>
    <row r="9" spans="1:19" ht="17.100000000000001" customHeight="1" x14ac:dyDescent="0.25">
      <c r="F9" s="31"/>
      <c r="G9" s="156" t="s">
        <v>39</v>
      </c>
      <c r="H9" s="156"/>
      <c r="I9" s="156"/>
      <c r="J9" s="156"/>
      <c r="K9" s="156"/>
      <c r="L9" s="156"/>
      <c r="M9" s="156"/>
    </row>
    <row r="10" spans="1:19" ht="17.100000000000001" customHeight="1" x14ac:dyDescent="0.25">
      <c r="F10" s="31"/>
      <c r="G10" s="156" t="s">
        <v>84</v>
      </c>
      <c r="H10" s="156"/>
      <c r="I10" s="156"/>
      <c r="J10" s="156"/>
      <c r="K10" s="156"/>
      <c r="L10" s="156"/>
      <c r="M10" s="156"/>
    </row>
    <row r="13" spans="1:19" ht="15.75" x14ac:dyDescent="0.25">
      <c r="A13" s="6" t="s">
        <v>0</v>
      </c>
      <c r="B13" s="153">
        <v>1200000</v>
      </c>
      <c r="C13" s="153"/>
      <c r="E13" s="7"/>
      <c r="F13" s="2" t="s">
        <v>1</v>
      </c>
      <c r="G13" s="7"/>
      <c r="H13" s="7"/>
      <c r="I13" s="7"/>
      <c r="J13" s="7"/>
      <c r="K13" s="7"/>
      <c r="L13" s="7"/>
      <c r="R13" s="87" t="s">
        <v>77</v>
      </c>
      <c r="S13" s="87"/>
    </row>
    <row r="14" spans="1:19" ht="54.75" customHeight="1" x14ac:dyDescent="0.25">
      <c r="B14" s="76" t="s">
        <v>72</v>
      </c>
      <c r="C14" s="76"/>
      <c r="E14" s="52"/>
      <c r="F14" s="56" t="s">
        <v>74</v>
      </c>
      <c r="G14" s="52"/>
      <c r="H14" s="52"/>
      <c r="I14" s="52"/>
      <c r="J14" s="52"/>
      <c r="K14" s="52"/>
      <c r="R14" s="81" t="s">
        <v>78</v>
      </c>
      <c r="S14" s="81"/>
    </row>
    <row r="15" spans="1:19" x14ac:dyDescent="0.25">
      <c r="B15" s="8"/>
      <c r="R15" s="41"/>
      <c r="S15" s="41"/>
    </row>
    <row r="16" spans="1:19" ht="15.75" x14ac:dyDescent="0.25">
      <c r="A16" s="6" t="s">
        <v>2</v>
      </c>
      <c r="B16" s="153">
        <v>1210000</v>
      </c>
      <c r="C16" s="153"/>
      <c r="E16" s="7"/>
      <c r="F16" s="1" t="s">
        <v>1</v>
      </c>
      <c r="G16" s="7"/>
      <c r="H16" s="7"/>
      <c r="I16" s="7"/>
      <c r="J16" s="7"/>
      <c r="K16" s="7"/>
      <c r="L16" s="7"/>
      <c r="R16" s="87" t="s">
        <v>77</v>
      </c>
      <c r="S16" s="87"/>
    </row>
    <row r="17" spans="1:19" ht="54.75" customHeight="1" x14ac:dyDescent="0.25">
      <c r="B17" s="76" t="s">
        <v>72</v>
      </c>
      <c r="C17" s="76"/>
      <c r="E17" s="53"/>
      <c r="F17" s="88" t="s">
        <v>83</v>
      </c>
      <c r="G17" s="89"/>
      <c r="H17" s="89"/>
      <c r="I17" s="89"/>
      <c r="J17" s="89"/>
      <c r="K17" s="89"/>
      <c r="R17" s="81" t="s">
        <v>78</v>
      </c>
      <c r="S17" s="81"/>
    </row>
    <row r="18" spans="1:19" x14ac:dyDescent="0.25">
      <c r="B18" s="8"/>
      <c r="R18" s="41"/>
      <c r="S18" s="41"/>
    </row>
    <row r="19" spans="1:19" ht="15.75" x14ac:dyDescent="0.25">
      <c r="A19" s="6" t="s">
        <v>3</v>
      </c>
      <c r="B19" s="153">
        <v>1216015</v>
      </c>
      <c r="C19" s="153"/>
      <c r="E19" s="97">
        <v>6015</v>
      </c>
      <c r="F19" s="97"/>
      <c r="G19" s="55"/>
      <c r="H19" s="77" t="s">
        <v>40</v>
      </c>
      <c r="I19" s="77"/>
      <c r="K19" s="90" t="s">
        <v>41</v>
      </c>
      <c r="L19" s="90"/>
      <c r="M19" s="90"/>
      <c r="N19" s="90"/>
      <c r="O19" s="90"/>
      <c r="P19" s="90"/>
      <c r="R19" s="80">
        <v>22201100000</v>
      </c>
      <c r="S19" s="80"/>
    </row>
    <row r="20" spans="1:19" ht="67.5" customHeight="1" x14ac:dyDescent="0.25">
      <c r="B20" s="76" t="s">
        <v>72</v>
      </c>
      <c r="C20" s="76"/>
      <c r="E20" s="82" t="s">
        <v>73</v>
      </c>
      <c r="F20" s="82"/>
      <c r="G20" s="54"/>
      <c r="H20" s="76" t="s">
        <v>75</v>
      </c>
      <c r="I20" s="76"/>
      <c r="K20" s="82" t="s">
        <v>76</v>
      </c>
      <c r="L20" s="82"/>
      <c r="M20" s="82"/>
      <c r="N20" s="82"/>
      <c r="O20" s="82"/>
      <c r="P20" s="82"/>
      <c r="R20" s="81" t="s">
        <v>79</v>
      </c>
      <c r="S20" s="81"/>
    </row>
    <row r="21" spans="1:19" ht="10.5" customHeight="1" x14ac:dyDescent="0.25"/>
    <row r="22" spans="1:19" ht="15.75" x14ac:dyDescent="0.25">
      <c r="A22" s="32" t="s">
        <v>42</v>
      </c>
      <c r="B22" s="157" t="s">
        <v>43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</row>
    <row r="23" spans="1:19" ht="15.75" x14ac:dyDescent="0.25">
      <c r="A23" s="32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9" ht="17.100000000000001" customHeight="1" x14ac:dyDescent="0.25">
      <c r="A24" s="32"/>
      <c r="B24" s="36" t="s">
        <v>16</v>
      </c>
      <c r="C24" s="158" t="s">
        <v>44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ht="17.100000000000001" customHeight="1" x14ac:dyDescent="0.25">
      <c r="A25" s="32"/>
      <c r="B25" s="36">
        <v>1</v>
      </c>
      <c r="C25" s="91" t="s">
        <v>51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1:19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9" ht="15.75" x14ac:dyDescent="0.25">
      <c r="A27" s="37" t="s">
        <v>45</v>
      </c>
      <c r="B27" s="38" t="s">
        <v>46</v>
      </c>
      <c r="C27" s="38"/>
      <c r="D27" s="38"/>
      <c r="E27" s="44" t="s">
        <v>52</v>
      </c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</row>
    <row r="28" spans="1:19" ht="15.75" x14ac:dyDescent="0.25">
      <c r="A28" s="37"/>
      <c r="B28" s="38"/>
      <c r="C28" s="38"/>
      <c r="D28" s="38"/>
      <c r="E28" s="16" t="s">
        <v>53</v>
      </c>
      <c r="F28" s="44"/>
      <c r="G28" s="44"/>
      <c r="H28" s="44"/>
      <c r="I28" s="45"/>
      <c r="J28" s="45"/>
      <c r="K28" s="45"/>
      <c r="L28" s="45"/>
      <c r="M28" s="45"/>
      <c r="N28" s="45"/>
      <c r="O28" s="45"/>
      <c r="P28" s="45"/>
      <c r="Q28" s="45"/>
    </row>
    <row r="29" spans="1:19" ht="15.75" x14ac:dyDescent="0.25">
      <c r="A29" s="37"/>
      <c r="B29" s="38"/>
      <c r="C29" s="38"/>
      <c r="D29" s="38"/>
      <c r="E29" s="46" t="s">
        <v>54</v>
      </c>
      <c r="F29" s="39"/>
      <c r="G29" s="39"/>
      <c r="H29" s="39"/>
      <c r="I29" s="30"/>
      <c r="J29" s="30"/>
      <c r="K29" s="30"/>
      <c r="L29" s="30"/>
      <c r="M29" s="30"/>
      <c r="N29" s="30"/>
      <c r="O29" s="30"/>
      <c r="P29" s="30"/>
      <c r="Q29" s="30"/>
    </row>
    <row r="30" spans="1:19" ht="10.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9" ht="15.75" x14ac:dyDescent="0.25">
      <c r="A31" s="37" t="s">
        <v>14</v>
      </c>
      <c r="B31" s="5" t="s">
        <v>47</v>
      </c>
      <c r="C31" s="4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9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22" ht="17.100000000000001" customHeight="1" x14ac:dyDescent="0.25">
      <c r="A33" s="42"/>
      <c r="B33" s="36" t="s">
        <v>16</v>
      </c>
      <c r="C33" s="158" t="s">
        <v>48</v>
      </c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22" ht="17.100000000000001" customHeight="1" x14ac:dyDescent="0.25">
      <c r="A34" s="42"/>
      <c r="B34" s="36">
        <v>1</v>
      </c>
      <c r="C34" s="160" t="s">
        <v>71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</row>
    <row r="35" spans="1:22" ht="11.2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22" ht="15.75" x14ac:dyDescent="0.25">
      <c r="A36" s="47" t="s">
        <v>17</v>
      </c>
      <c r="B36" s="43" t="s">
        <v>49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22" ht="15.75" x14ac:dyDescent="0.25">
      <c r="B37" s="5"/>
      <c r="Q37" s="32" t="s">
        <v>50</v>
      </c>
    </row>
    <row r="38" spans="1:22" ht="33.75" customHeight="1" x14ac:dyDescent="0.25">
      <c r="A38" s="154" t="s">
        <v>16</v>
      </c>
      <c r="B38" s="101" t="s">
        <v>13</v>
      </c>
      <c r="C38" s="102"/>
      <c r="D38" s="102"/>
      <c r="E38" s="103"/>
      <c r="F38" s="86" t="s">
        <v>11</v>
      </c>
      <c r="G38" s="86"/>
      <c r="H38" s="86"/>
      <c r="I38" s="95" t="s">
        <v>57</v>
      </c>
      <c r="J38" s="86"/>
      <c r="K38" s="86"/>
      <c r="L38" s="86"/>
      <c r="M38" s="86"/>
      <c r="N38" s="86"/>
      <c r="O38" s="95" t="s">
        <v>12</v>
      </c>
      <c r="P38" s="86"/>
      <c r="Q38" s="86"/>
      <c r="R38" s="11"/>
    </row>
    <row r="39" spans="1:22" ht="34.5" customHeight="1" x14ac:dyDescent="0.25">
      <c r="A39" s="155"/>
      <c r="B39" s="104"/>
      <c r="C39" s="105"/>
      <c r="D39" s="105"/>
      <c r="E39" s="106"/>
      <c r="F39" s="9" t="s">
        <v>8</v>
      </c>
      <c r="G39" s="9" t="s">
        <v>9</v>
      </c>
      <c r="H39" s="9" t="s">
        <v>10</v>
      </c>
      <c r="I39" s="86" t="s">
        <v>8</v>
      </c>
      <c r="J39" s="86"/>
      <c r="K39" s="92" t="s">
        <v>9</v>
      </c>
      <c r="L39" s="93"/>
      <c r="M39" s="86" t="s">
        <v>10</v>
      </c>
      <c r="N39" s="86"/>
      <c r="O39" s="12" t="s">
        <v>8</v>
      </c>
      <c r="P39" s="9" t="s">
        <v>9</v>
      </c>
      <c r="Q39" s="9" t="s">
        <v>10</v>
      </c>
      <c r="R39" s="11"/>
    </row>
    <row r="40" spans="1:22" x14ac:dyDescent="0.25">
      <c r="A40" s="17">
        <v>1</v>
      </c>
      <c r="B40" s="86">
        <v>2</v>
      </c>
      <c r="C40" s="86"/>
      <c r="D40" s="86"/>
      <c r="E40" s="86"/>
      <c r="F40" s="9">
        <v>3</v>
      </c>
      <c r="G40" s="9">
        <v>4</v>
      </c>
      <c r="H40" s="9">
        <v>5</v>
      </c>
      <c r="I40" s="86">
        <v>6</v>
      </c>
      <c r="J40" s="86"/>
      <c r="K40" s="92">
        <v>7</v>
      </c>
      <c r="L40" s="93"/>
      <c r="M40" s="92">
        <v>8</v>
      </c>
      <c r="N40" s="93"/>
      <c r="O40" s="9">
        <v>9</v>
      </c>
      <c r="P40" s="9">
        <v>10</v>
      </c>
      <c r="Q40" s="9">
        <v>11</v>
      </c>
      <c r="R40" s="14"/>
    </row>
    <row r="41" spans="1:22" ht="23.25" customHeight="1" x14ac:dyDescent="0.25">
      <c r="A41" s="13"/>
      <c r="B41" s="94" t="s">
        <v>24</v>
      </c>
      <c r="C41" s="94"/>
      <c r="D41" s="94"/>
      <c r="E41" s="94"/>
      <c r="F41" s="18"/>
      <c r="G41" s="18">
        <f>K59</f>
        <v>10235016</v>
      </c>
      <c r="H41" s="18">
        <f>F41+G41</f>
        <v>10235016</v>
      </c>
      <c r="I41" s="96"/>
      <c r="J41" s="96"/>
      <c r="K41" s="113">
        <f>P59</f>
        <v>10066939.65</v>
      </c>
      <c r="L41" s="114"/>
      <c r="M41" s="96">
        <f>K41</f>
        <v>10066939.65</v>
      </c>
      <c r="N41" s="96"/>
      <c r="O41" s="18"/>
      <c r="P41" s="18">
        <f>K41-G41</f>
        <v>-168076.34999999963</v>
      </c>
      <c r="Q41" s="18">
        <f>O41+P41</f>
        <v>-168076.34999999963</v>
      </c>
      <c r="R41" s="11"/>
      <c r="V41" s="70"/>
    </row>
    <row r="42" spans="1:22" ht="18" customHeight="1" x14ac:dyDescent="0.25">
      <c r="A42" s="13"/>
      <c r="B42" s="98" t="s">
        <v>15</v>
      </c>
      <c r="C42" s="99"/>
      <c r="D42" s="99"/>
      <c r="E42" s="100"/>
      <c r="F42" s="18"/>
      <c r="G42" s="18">
        <f>G41</f>
        <v>10235016</v>
      </c>
      <c r="H42" s="18">
        <f>F42+G42</f>
        <v>10235016</v>
      </c>
      <c r="I42" s="96"/>
      <c r="J42" s="96"/>
      <c r="K42" s="96">
        <f>K41</f>
        <v>10066939.65</v>
      </c>
      <c r="L42" s="96"/>
      <c r="M42" s="96">
        <f>M41</f>
        <v>10066939.65</v>
      </c>
      <c r="N42" s="96"/>
      <c r="O42" s="18"/>
      <c r="P42" s="18">
        <f>P41</f>
        <v>-168076.34999999963</v>
      </c>
      <c r="Q42" s="18">
        <f>O42+P42</f>
        <v>-168076.34999999963</v>
      </c>
    </row>
    <row r="43" spans="1:22" x14ac:dyDescent="0.25">
      <c r="A43" s="13"/>
      <c r="B43" s="83" t="s">
        <v>86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5"/>
    </row>
    <row r="44" spans="1:22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22" ht="18" customHeight="1" x14ac:dyDescent="0.25">
      <c r="A45" s="47" t="s">
        <v>55</v>
      </c>
      <c r="B45" s="48" t="s">
        <v>56</v>
      </c>
    </row>
    <row r="46" spans="1:22" ht="15.75" x14ac:dyDescent="0.25">
      <c r="B46" s="5"/>
      <c r="Q46" s="32" t="s">
        <v>50</v>
      </c>
    </row>
    <row r="47" spans="1:22" ht="30.75" customHeight="1" x14ac:dyDescent="0.25">
      <c r="A47" s="95" t="s">
        <v>16</v>
      </c>
      <c r="B47" s="86" t="s">
        <v>18</v>
      </c>
      <c r="C47" s="86"/>
      <c r="D47" s="86"/>
      <c r="E47" s="86"/>
      <c r="F47" s="86" t="s">
        <v>11</v>
      </c>
      <c r="G47" s="86"/>
      <c r="H47" s="86"/>
      <c r="I47" s="95" t="s">
        <v>57</v>
      </c>
      <c r="J47" s="86"/>
      <c r="K47" s="86"/>
      <c r="L47" s="86"/>
      <c r="M47" s="86"/>
      <c r="N47" s="86"/>
      <c r="O47" s="86" t="s">
        <v>12</v>
      </c>
      <c r="P47" s="86"/>
      <c r="Q47" s="86"/>
    </row>
    <row r="48" spans="1:22" ht="33" customHeight="1" x14ac:dyDescent="0.25">
      <c r="A48" s="95"/>
      <c r="B48" s="86"/>
      <c r="C48" s="86"/>
      <c r="D48" s="86"/>
      <c r="E48" s="86"/>
      <c r="F48" s="9" t="s">
        <v>8</v>
      </c>
      <c r="G48" s="9" t="s">
        <v>9</v>
      </c>
      <c r="H48" s="9" t="s">
        <v>10</v>
      </c>
      <c r="I48" s="86" t="s">
        <v>8</v>
      </c>
      <c r="J48" s="86"/>
      <c r="K48" s="92" t="s">
        <v>9</v>
      </c>
      <c r="L48" s="93"/>
      <c r="M48" s="86" t="s">
        <v>10</v>
      </c>
      <c r="N48" s="86"/>
      <c r="O48" s="9" t="s">
        <v>8</v>
      </c>
      <c r="P48" s="9" t="s">
        <v>9</v>
      </c>
      <c r="Q48" s="9" t="s">
        <v>10</v>
      </c>
    </row>
    <row r="49" spans="1:20" ht="18" customHeight="1" x14ac:dyDescent="0.25">
      <c r="A49" s="50">
        <v>1</v>
      </c>
      <c r="B49" s="86">
        <v>2</v>
      </c>
      <c r="C49" s="86"/>
      <c r="D49" s="86"/>
      <c r="E49" s="86"/>
      <c r="F49" s="9">
        <v>3</v>
      </c>
      <c r="G49" s="9">
        <v>4</v>
      </c>
      <c r="H49" s="9">
        <v>5</v>
      </c>
      <c r="I49" s="86">
        <v>6</v>
      </c>
      <c r="J49" s="86"/>
      <c r="K49" s="92">
        <v>7</v>
      </c>
      <c r="L49" s="93"/>
      <c r="M49" s="92">
        <v>8</v>
      </c>
      <c r="N49" s="93"/>
      <c r="O49" s="9">
        <v>9</v>
      </c>
      <c r="P49" s="9">
        <v>10</v>
      </c>
      <c r="Q49" s="9">
        <v>11</v>
      </c>
    </row>
    <row r="50" spans="1:20" ht="64.5" customHeight="1" x14ac:dyDescent="0.25">
      <c r="A50" s="13"/>
      <c r="B50" s="116" t="s">
        <v>25</v>
      </c>
      <c r="C50" s="116"/>
      <c r="D50" s="116"/>
      <c r="E50" s="116"/>
      <c r="F50" s="20">
        <f>F41</f>
        <v>0</v>
      </c>
      <c r="G50" s="20">
        <f>G41</f>
        <v>10235016</v>
      </c>
      <c r="H50" s="20">
        <f>F50+G50</f>
        <v>10235016</v>
      </c>
      <c r="I50" s="78">
        <v>0</v>
      </c>
      <c r="J50" s="79"/>
      <c r="K50" s="78">
        <f>K41</f>
        <v>10066939.65</v>
      </c>
      <c r="L50" s="79"/>
      <c r="M50" s="78">
        <f>I50+K50</f>
        <v>10066939.65</v>
      </c>
      <c r="N50" s="79"/>
      <c r="O50" s="20">
        <f>I50-F50</f>
        <v>0</v>
      </c>
      <c r="P50" s="20">
        <f>P42</f>
        <v>-168076.34999999963</v>
      </c>
      <c r="Q50" s="20">
        <f>O50+P50</f>
        <v>-168076.34999999963</v>
      </c>
    </row>
    <row r="51" spans="1:20" ht="17.25" customHeight="1" x14ac:dyDescent="0.25">
      <c r="A51" s="13"/>
      <c r="B51" s="108" t="s">
        <v>15</v>
      </c>
      <c r="C51" s="108"/>
      <c r="D51" s="108"/>
      <c r="E51" s="108"/>
      <c r="F51" s="19">
        <f>F50</f>
        <v>0</v>
      </c>
      <c r="G51" s="19">
        <f>G50</f>
        <v>10235016</v>
      </c>
      <c r="H51" s="19">
        <f>F51+G51</f>
        <v>10235016</v>
      </c>
      <c r="I51" s="78">
        <f>I50</f>
        <v>0</v>
      </c>
      <c r="J51" s="78"/>
      <c r="K51" s="78">
        <f>K50</f>
        <v>10066939.65</v>
      </c>
      <c r="L51" s="78"/>
      <c r="M51" s="78">
        <f>I51+K51</f>
        <v>10066939.65</v>
      </c>
      <c r="N51" s="79"/>
      <c r="O51" s="19">
        <f>O50</f>
        <v>0</v>
      </c>
      <c r="P51" s="19">
        <f>P50</f>
        <v>-168076.34999999963</v>
      </c>
      <c r="Q51" s="19">
        <f>O51+P51</f>
        <v>-168076.34999999963</v>
      </c>
    </row>
    <row r="53" spans="1:20" ht="18.75" customHeight="1" x14ac:dyDescent="0.25">
      <c r="A53" s="10">
        <v>9</v>
      </c>
      <c r="B53" s="49" t="s">
        <v>58</v>
      </c>
    </row>
    <row r="54" spans="1:20" ht="49.5" customHeight="1" x14ac:dyDescent="0.25">
      <c r="A54" s="95" t="s">
        <v>16</v>
      </c>
      <c r="B54" s="95" t="s">
        <v>21</v>
      </c>
      <c r="C54" s="95"/>
      <c r="D54" s="95"/>
      <c r="E54" s="95"/>
      <c r="F54" s="95" t="s">
        <v>19</v>
      </c>
      <c r="G54" s="95" t="s">
        <v>20</v>
      </c>
      <c r="H54" s="95"/>
      <c r="I54" s="95" t="s">
        <v>11</v>
      </c>
      <c r="J54" s="95"/>
      <c r="K54" s="95"/>
      <c r="L54" s="95"/>
      <c r="M54" s="95"/>
      <c r="N54" s="95"/>
      <c r="O54" s="95" t="s">
        <v>59</v>
      </c>
      <c r="P54" s="95"/>
      <c r="Q54" s="95"/>
      <c r="R54" s="95" t="s">
        <v>12</v>
      </c>
      <c r="S54" s="95"/>
      <c r="T54" s="95"/>
    </row>
    <row r="55" spans="1:20" ht="32.25" customHeight="1" x14ac:dyDescent="0.25">
      <c r="A55" s="95"/>
      <c r="B55" s="95"/>
      <c r="C55" s="95"/>
      <c r="D55" s="95"/>
      <c r="E55" s="95"/>
      <c r="F55" s="95"/>
      <c r="G55" s="95"/>
      <c r="H55" s="95"/>
      <c r="I55" s="95" t="s">
        <v>8</v>
      </c>
      <c r="J55" s="95"/>
      <c r="K55" s="95" t="s">
        <v>9</v>
      </c>
      <c r="L55" s="95"/>
      <c r="M55" s="95" t="s">
        <v>10</v>
      </c>
      <c r="N55" s="95"/>
      <c r="O55" s="29" t="s">
        <v>8</v>
      </c>
      <c r="P55" s="29" t="s">
        <v>9</v>
      </c>
      <c r="Q55" s="29" t="s">
        <v>10</v>
      </c>
      <c r="R55" s="29" t="s">
        <v>8</v>
      </c>
      <c r="S55" s="29" t="s">
        <v>9</v>
      </c>
      <c r="T55" s="29" t="s">
        <v>10</v>
      </c>
    </row>
    <row r="56" spans="1:20" ht="18.75" customHeight="1" x14ac:dyDescent="0.25">
      <c r="A56" s="50">
        <v>1</v>
      </c>
      <c r="B56" s="127">
        <v>2</v>
      </c>
      <c r="C56" s="128"/>
      <c r="D56" s="128"/>
      <c r="E56" s="129"/>
      <c r="F56" s="50">
        <v>3</v>
      </c>
      <c r="G56" s="127">
        <v>4</v>
      </c>
      <c r="H56" s="129"/>
      <c r="I56" s="127">
        <v>5</v>
      </c>
      <c r="J56" s="129"/>
      <c r="K56" s="127">
        <v>6</v>
      </c>
      <c r="L56" s="129"/>
      <c r="M56" s="127">
        <v>7</v>
      </c>
      <c r="N56" s="129"/>
      <c r="O56" s="50">
        <v>8</v>
      </c>
      <c r="P56" s="50">
        <v>9</v>
      </c>
      <c r="Q56" s="50">
        <v>10</v>
      </c>
      <c r="R56" s="50">
        <v>11</v>
      </c>
      <c r="S56" s="50">
        <v>12</v>
      </c>
      <c r="T56" s="50">
        <v>13</v>
      </c>
    </row>
    <row r="57" spans="1:20" ht="20.25" customHeight="1" x14ac:dyDescent="0.25">
      <c r="A57" s="13"/>
      <c r="B57" s="163" t="s">
        <v>24</v>
      </c>
      <c r="C57" s="164"/>
      <c r="D57" s="164"/>
      <c r="E57" s="164"/>
      <c r="F57" s="164"/>
      <c r="G57" s="164"/>
      <c r="H57" s="164"/>
      <c r="I57" s="165"/>
      <c r="J57" s="166"/>
      <c r="K57" s="138"/>
      <c r="L57" s="138"/>
      <c r="M57" s="138"/>
      <c r="N57" s="138"/>
      <c r="O57" s="17"/>
      <c r="P57" s="17"/>
      <c r="Q57" s="17"/>
      <c r="R57" s="17"/>
      <c r="S57" s="17"/>
      <c r="T57" s="17"/>
    </row>
    <row r="58" spans="1:20" ht="20.100000000000001" customHeight="1" x14ac:dyDescent="0.25">
      <c r="A58" s="22"/>
      <c r="B58" s="115" t="s">
        <v>31</v>
      </c>
      <c r="C58" s="110"/>
      <c r="D58" s="110"/>
      <c r="E58" s="110"/>
      <c r="F58" s="26"/>
      <c r="G58" s="143"/>
      <c r="H58" s="110"/>
      <c r="I58" s="143"/>
      <c r="J58" s="121"/>
      <c r="K58" s="138"/>
      <c r="L58" s="138"/>
      <c r="M58" s="138"/>
      <c r="N58" s="138"/>
      <c r="O58" s="17"/>
      <c r="P58" s="17"/>
      <c r="Q58" s="17"/>
      <c r="R58" s="17"/>
      <c r="S58" s="17"/>
      <c r="T58" s="17"/>
    </row>
    <row r="59" spans="1:20" ht="23.25" customHeight="1" x14ac:dyDescent="0.25">
      <c r="A59" s="22">
        <v>1</v>
      </c>
      <c r="B59" s="117" t="s">
        <v>26</v>
      </c>
      <c r="C59" s="110"/>
      <c r="D59" s="110"/>
      <c r="E59" s="110"/>
      <c r="F59" s="25" t="s">
        <v>23</v>
      </c>
      <c r="G59" s="109" t="s">
        <v>29</v>
      </c>
      <c r="H59" s="110"/>
      <c r="I59" s="144"/>
      <c r="J59" s="121"/>
      <c r="K59" s="140">
        <v>10235016</v>
      </c>
      <c r="L59" s="141"/>
      <c r="M59" s="78">
        <f>K59</f>
        <v>10235016</v>
      </c>
      <c r="N59" s="78"/>
      <c r="O59" s="21"/>
      <c r="P59" s="18">
        <v>10066939.65</v>
      </c>
      <c r="Q59" s="18">
        <f>P59</f>
        <v>10066939.65</v>
      </c>
      <c r="R59" s="18"/>
      <c r="S59" s="18">
        <f>P59-K59</f>
        <v>-168076.34999999963</v>
      </c>
      <c r="T59" s="18">
        <f>S59</f>
        <v>-168076.34999999963</v>
      </c>
    </row>
    <row r="60" spans="1:20" ht="47.25" customHeight="1" x14ac:dyDescent="0.25">
      <c r="A60" s="22">
        <v>2</v>
      </c>
      <c r="B60" s="117" t="s">
        <v>60</v>
      </c>
      <c r="C60" s="110"/>
      <c r="D60" s="110"/>
      <c r="E60" s="110"/>
      <c r="F60" s="25" t="s">
        <v>27</v>
      </c>
      <c r="G60" s="109" t="s">
        <v>63</v>
      </c>
      <c r="H60" s="110"/>
      <c r="I60" s="137"/>
      <c r="J60" s="121"/>
      <c r="K60" s="139">
        <f>K61+K62</f>
        <v>549</v>
      </c>
      <c r="L60" s="123"/>
      <c r="M60" s="142">
        <f>K60</f>
        <v>549</v>
      </c>
      <c r="N60" s="142"/>
      <c r="O60" s="24"/>
      <c r="P60" s="24">
        <f>P61+P62</f>
        <v>549</v>
      </c>
      <c r="Q60" s="24">
        <f>P60</f>
        <v>549</v>
      </c>
      <c r="R60" s="24"/>
      <c r="S60" s="24">
        <f>P60-K60</f>
        <v>0</v>
      </c>
      <c r="T60" s="24">
        <f t="shared" ref="T60:T74" si="0">S60</f>
        <v>0</v>
      </c>
    </row>
    <row r="61" spans="1:20" ht="48" customHeight="1" x14ac:dyDescent="0.25">
      <c r="A61" s="22">
        <v>3</v>
      </c>
      <c r="B61" s="130" t="s">
        <v>61</v>
      </c>
      <c r="C61" s="130"/>
      <c r="D61" s="130"/>
      <c r="E61" s="130"/>
      <c r="F61" s="25" t="s">
        <v>27</v>
      </c>
      <c r="G61" s="131" t="s">
        <v>35</v>
      </c>
      <c r="H61" s="131"/>
      <c r="I61" s="137"/>
      <c r="J61" s="121"/>
      <c r="K61" s="139">
        <v>313</v>
      </c>
      <c r="L61" s="123"/>
      <c r="M61" s="142">
        <f>K61</f>
        <v>313</v>
      </c>
      <c r="N61" s="142"/>
      <c r="O61" s="24"/>
      <c r="P61" s="28">
        <v>313</v>
      </c>
      <c r="Q61" s="24">
        <f>P61</f>
        <v>313</v>
      </c>
      <c r="R61" s="24"/>
      <c r="S61" s="24">
        <f>P61-K61</f>
        <v>0</v>
      </c>
      <c r="T61" s="24">
        <f t="shared" si="0"/>
        <v>0</v>
      </c>
    </row>
    <row r="62" spans="1:20" ht="62.25" customHeight="1" x14ac:dyDescent="0.25">
      <c r="A62" s="22">
        <v>4</v>
      </c>
      <c r="B62" s="130" t="s">
        <v>62</v>
      </c>
      <c r="C62" s="130"/>
      <c r="D62" s="130"/>
      <c r="E62" s="130"/>
      <c r="F62" s="25" t="s">
        <v>27</v>
      </c>
      <c r="G62" s="131" t="s">
        <v>35</v>
      </c>
      <c r="H62" s="131"/>
      <c r="I62" s="137"/>
      <c r="J62" s="121"/>
      <c r="K62" s="139">
        <v>236</v>
      </c>
      <c r="L62" s="123"/>
      <c r="M62" s="142">
        <f>K62</f>
        <v>236</v>
      </c>
      <c r="N62" s="142"/>
      <c r="O62" s="24"/>
      <c r="P62" s="28">
        <v>236</v>
      </c>
      <c r="Q62" s="24">
        <f>P62</f>
        <v>236</v>
      </c>
      <c r="R62" s="24"/>
      <c r="S62" s="24">
        <f>P62-K62</f>
        <v>0</v>
      </c>
      <c r="T62" s="24">
        <f t="shared" si="0"/>
        <v>0</v>
      </c>
    </row>
    <row r="63" spans="1:20" ht="20.25" customHeight="1" x14ac:dyDescent="0.25">
      <c r="A63" s="22"/>
      <c r="B63" s="125" t="s">
        <v>80</v>
      </c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6"/>
    </row>
    <row r="64" spans="1:20" ht="20.100000000000001" customHeight="1" x14ac:dyDescent="0.25">
      <c r="A64" s="22"/>
      <c r="B64" s="115" t="s">
        <v>32</v>
      </c>
      <c r="C64" s="110"/>
      <c r="D64" s="110"/>
      <c r="E64" s="110"/>
      <c r="F64" s="26"/>
      <c r="G64" s="143"/>
      <c r="H64" s="110"/>
      <c r="I64" s="109"/>
      <c r="J64" s="121"/>
      <c r="K64" s="122"/>
      <c r="L64" s="123"/>
      <c r="M64" s="142"/>
      <c r="N64" s="142"/>
      <c r="O64" s="24"/>
      <c r="P64" s="24"/>
      <c r="Q64" s="24"/>
      <c r="R64" s="24"/>
      <c r="S64" s="24"/>
      <c r="T64" s="24"/>
    </row>
    <row r="65" spans="1:27" ht="38.25" customHeight="1" x14ac:dyDescent="0.25">
      <c r="A65" s="22">
        <v>1</v>
      </c>
      <c r="B65" s="117" t="s">
        <v>64</v>
      </c>
      <c r="C65" s="110"/>
      <c r="D65" s="110"/>
      <c r="E65" s="110"/>
      <c r="F65" s="25" t="s">
        <v>27</v>
      </c>
      <c r="G65" s="109" t="s">
        <v>36</v>
      </c>
      <c r="H65" s="110"/>
      <c r="I65" s="120"/>
      <c r="J65" s="121"/>
      <c r="K65" s="122">
        <f>K66+K67</f>
        <v>539</v>
      </c>
      <c r="L65" s="123"/>
      <c r="M65" s="142">
        <f>K65</f>
        <v>539</v>
      </c>
      <c r="N65" s="142"/>
      <c r="O65" s="24"/>
      <c r="P65" s="59">
        <f>P66+P67</f>
        <v>540</v>
      </c>
      <c r="Q65" s="24">
        <f>P65</f>
        <v>540</v>
      </c>
      <c r="R65" s="24"/>
      <c r="S65" s="24">
        <f>P65-K65</f>
        <v>1</v>
      </c>
      <c r="T65" s="24">
        <f t="shared" si="0"/>
        <v>1</v>
      </c>
    </row>
    <row r="66" spans="1:27" ht="49.5" customHeight="1" x14ac:dyDescent="0.25">
      <c r="A66" s="22">
        <v>2</v>
      </c>
      <c r="B66" s="117" t="s">
        <v>65</v>
      </c>
      <c r="C66" s="118"/>
      <c r="D66" s="118"/>
      <c r="E66" s="119"/>
      <c r="F66" s="25" t="s">
        <v>27</v>
      </c>
      <c r="G66" s="109" t="s">
        <v>36</v>
      </c>
      <c r="H66" s="110"/>
      <c r="I66" s="120"/>
      <c r="J66" s="121"/>
      <c r="K66" s="122">
        <v>313</v>
      </c>
      <c r="L66" s="123"/>
      <c r="M66" s="142">
        <f>K66</f>
        <v>313</v>
      </c>
      <c r="N66" s="142"/>
      <c r="O66" s="24"/>
      <c r="P66" s="59">
        <v>313</v>
      </c>
      <c r="Q66" s="24">
        <f>P66</f>
        <v>313</v>
      </c>
      <c r="R66" s="24"/>
      <c r="S66" s="24">
        <f>P66-K66</f>
        <v>0</v>
      </c>
      <c r="T66" s="24">
        <f t="shared" si="0"/>
        <v>0</v>
      </c>
    </row>
    <row r="67" spans="1:27" ht="78.75" customHeight="1" x14ac:dyDescent="0.25">
      <c r="A67" s="22">
        <v>3</v>
      </c>
      <c r="B67" s="117" t="s">
        <v>66</v>
      </c>
      <c r="C67" s="118"/>
      <c r="D67" s="118"/>
      <c r="E67" s="119"/>
      <c r="F67" s="25" t="s">
        <v>27</v>
      </c>
      <c r="G67" s="109" t="s">
        <v>36</v>
      </c>
      <c r="H67" s="110"/>
      <c r="I67" s="120"/>
      <c r="J67" s="121"/>
      <c r="K67" s="122">
        <v>226</v>
      </c>
      <c r="L67" s="123"/>
      <c r="M67" s="142">
        <f>K67</f>
        <v>226</v>
      </c>
      <c r="N67" s="142"/>
      <c r="O67" s="24"/>
      <c r="P67" s="59">
        <v>227</v>
      </c>
      <c r="Q67" s="24">
        <f>P67</f>
        <v>227</v>
      </c>
      <c r="R67" s="24"/>
      <c r="S67" s="24">
        <f>P67-K67</f>
        <v>1</v>
      </c>
      <c r="T67" s="24">
        <f t="shared" si="0"/>
        <v>1</v>
      </c>
    </row>
    <row r="68" spans="1:27" ht="20.25" customHeight="1" x14ac:dyDescent="0.25">
      <c r="A68" s="22"/>
      <c r="B68" s="125" t="s">
        <v>93</v>
      </c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6"/>
    </row>
    <row r="69" spans="1:27" ht="20.100000000000001" customHeight="1" x14ac:dyDescent="0.25">
      <c r="A69" s="22"/>
      <c r="B69" s="115" t="s">
        <v>33</v>
      </c>
      <c r="C69" s="110"/>
      <c r="D69" s="110"/>
      <c r="E69" s="110"/>
      <c r="F69" s="26"/>
      <c r="G69" s="143"/>
      <c r="H69" s="110"/>
      <c r="I69" s="109"/>
      <c r="J69" s="121"/>
      <c r="K69" s="135"/>
      <c r="L69" s="136"/>
      <c r="M69" s="124"/>
      <c r="N69" s="124"/>
      <c r="O69" s="23"/>
      <c r="P69" s="23"/>
      <c r="Q69" s="23"/>
      <c r="R69" s="23"/>
      <c r="S69" s="23"/>
      <c r="T69" s="23"/>
    </row>
    <row r="70" spans="1:27" ht="32.25" customHeight="1" x14ac:dyDescent="0.25">
      <c r="A70" s="22">
        <v>1</v>
      </c>
      <c r="B70" s="152" t="s">
        <v>67</v>
      </c>
      <c r="C70" s="110"/>
      <c r="D70" s="110"/>
      <c r="E70" s="110"/>
      <c r="F70" s="25" t="s">
        <v>23</v>
      </c>
      <c r="G70" s="109" t="s">
        <v>30</v>
      </c>
      <c r="H70" s="110"/>
      <c r="I70" s="144"/>
      <c r="J70" s="121"/>
      <c r="K70" s="124">
        <f>1648300/K66</f>
        <v>5266.1341853035146</v>
      </c>
      <c r="L70" s="124"/>
      <c r="M70" s="124">
        <f>K70</f>
        <v>5266.1341853035146</v>
      </c>
      <c r="N70" s="124"/>
      <c r="O70" s="23"/>
      <c r="P70" s="74">
        <f>1566249.76/P66</f>
        <v>5003.9928434504791</v>
      </c>
      <c r="Q70" s="23">
        <f>P70</f>
        <v>5003.9928434504791</v>
      </c>
      <c r="R70" s="23"/>
      <c r="S70" s="21">
        <f>P70-K70</f>
        <v>-262.14134185303556</v>
      </c>
      <c r="T70" s="21">
        <f t="shared" si="0"/>
        <v>-262.14134185303556</v>
      </c>
      <c r="V70" s="57"/>
      <c r="W70" s="57"/>
      <c r="Y70" s="75"/>
      <c r="Z70" s="71"/>
      <c r="AA70" s="11"/>
    </row>
    <row r="71" spans="1:27" ht="34.5" customHeight="1" x14ac:dyDescent="0.25">
      <c r="A71" s="22">
        <v>2</v>
      </c>
      <c r="B71" s="147" t="s">
        <v>68</v>
      </c>
      <c r="C71" s="148"/>
      <c r="D71" s="148"/>
      <c r="E71" s="149"/>
      <c r="F71" s="25" t="s">
        <v>23</v>
      </c>
      <c r="G71" s="109" t="s">
        <v>30</v>
      </c>
      <c r="H71" s="110"/>
      <c r="I71" s="144"/>
      <c r="J71" s="121"/>
      <c r="K71" s="150">
        <f>(3351700+4235016+1000000)/K67</f>
        <v>37994.318584070796</v>
      </c>
      <c r="L71" s="151"/>
      <c r="M71" s="124">
        <f>K71</f>
        <v>37994.318584070796</v>
      </c>
      <c r="N71" s="124"/>
      <c r="O71" s="23"/>
      <c r="P71" s="74">
        <f>8500689.89/P67</f>
        <v>37447.973083700446</v>
      </c>
      <c r="Q71" s="23">
        <f>P71</f>
        <v>37447.973083700446</v>
      </c>
      <c r="R71" s="51"/>
      <c r="S71" s="21">
        <f>P71-K71</f>
        <v>-546.34550037034933</v>
      </c>
      <c r="T71" s="21">
        <f t="shared" si="0"/>
        <v>-546.34550037034933</v>
      </c>
      <c r="V71" s="57"/>
      <c r="Y71" s="72"/>
      <c r="Z71" s="72"/>
      <c r="AA71" s="11"/>
    </row>
    <row r="72" spans="1:27" ht="18" customHeight="1" x14ac:dyDescent="0.25">
      <c r="A72" s="22"/>
      <c r="B72" s="125" t="s">
        <v>81</v>
      </c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6"/>
      <c r="Y72" s="11"/>
      <c r="Z72" s="11"/>
      <c r="AA72" s="11"/>
    </row>
    <row r="73" spans="1:27" ht="20.100000000000001" customHeight="1" x14ac:dyDescent="0.25">
      <c r="A73" s="22"/>
      <c r="B73" s="115" t="s">
        <v>34</v>
      </c>
      <c r="C73" s="110"/>
      <c r="D73" s="110"/>
      <c r="E73" s="110"/>
      <c r="F73" s="26"/>
      <c r="G73" s="143"/>
      <c r="H73" s="110"/>
      <c r="I73" s="109"/>
      <c r="J73" s="121"/>
      <c r="K73" s="135"/>
      <c r="L73" s="136"/>
      <c r="M73" s="124"/>
      <c r="N73" s="124"/>
      <c r="O73" s="23"/>
      <c r="P73" s="23"/>
      <c r="Q73" s="23"/>
      <c r="R73" s="23"/>
      <c r="S73" s="23"/>
      <c r="T73" s="23"/>
    </row>
    <row r="74" spans="1:27" ht="51" customHeight="1" x14ac:dyDescent="0.25">
      <c r="A74" s="22">
        <v>1</v>
      </c>
      <c r="B74" s="125" t="s">
        <v>69</v>
      </c>
      <c r="C74" s="110"/>
      <c r="D74" s="110"/>
      <c r="E74" s="110"/>
      <c r="F74" s="25" t="s">
        <v>28</v>
      </c>
      <c r="G74" s="109" t="s">
        <v>30</v>
      </c>
      <c r="H74" s="110"/>
      <c r="I74" s="126"/>
      <c r="J74" s="121"/>
      <c r="K74" s="135">
        <f>K65/K60*100</f>
        <v>98.178506375227698</v>
      </c>
      <c r="L74" s="136"/>
      <c r="M74" s="124">
        <f>K74</f>
        <v>98.178506375227698</v>
      </c>
      <c r="N74" s="124"/>
      <c r="O74" s="23"/>
      <c r="P74" s="27">
        <f>P65/P60*100</f>
        <v>98.360655737704917</v>
      </c>
      <c r="Q74" s="27">
        <f>P74</f>
        <v>98.360655737704917</v>
      </c>
      <c r="R74" s="23"/>
      <c r="S74" s="23">
        <f>P74-K74</f>
        <v>0.1821493624772188</v>
      </c>
      <c r="T74" s="23">
        <f t="shared" si="0"/>
        <v>0.1821493624772188</v>
      </c>
    </row>
    <row r="75" spans="1:27" ht="20.100000000000001" customHeight="1" x14ac:dyDescent="0.25">
      <c r="A75" s="69"/>
      <c r="B75" s="107" t="s">
        <v>82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</row>
    <row r="76" spans="1:27" ht="52.5" customHeight="1" x14ac:dyDescent="0.25">
      <c r="A76" s="69"/>
      <c r="B76" s="132" t="s">
        <v>92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4"/>
    </row>
    <row r="77" spans="1:27" ht="20.100000000000001" customHeight="1" x14ac:dyDescent="0.25">
      <c r="A77" s="60"/>
      <c r="B77" s="61"/>
      <c r="C77" s="62"/>
      <c r="D77" s="62"/>
      <c r="E77" s="62"/>
      <c r="F77" s="63"/>
      <c r="G77" s="63"/>
      <c r="H77" s="62"/>
      <c r="I77" s="64"/>
      <c r="J77" s="62"/>
      <c r="K77" s="65"/>
      <c r="L77" s="66"/>
      <c r="M77" s="67"/>
      <c r="N77" s="67"/>
      <c r="O77" s="67"/>
      <c r="P77" s="68"/>
      <c r="Q77" s="68"/>
      <c r="R77" s="67"/>
      <c r="S77" s="67"/>
      <c r="T77" s="67"/>
    </row>
    <row r="79" spans="1:27" x14ac:dyDescent="0.25">
      <c r="A79" s="32" t="s">
        <v>70</v>
      </c>
    </row>
    <row r="80" spans="1:27" x14ac:dyDescent="0.25">
      <c r="A80" s="32"/>
    </row>
    <row r="81" spans="1:15" ht="15.75" x14ac:dyDescent="0.25">
      <c r="A81" s="32"/>
      <c r="B81" s="48" t="s">
        <v>85</v>
      </c>
    </row>
    <row r="82" spans="1:15" ht="15.75" x14ac:dyDescent="0.25">
      <c r="A82" s="32"/>
      <c r="B82" s="48"/>
    </row>
    <row r="84" spans="1:15" ht="15" customHeight="1" x14ac:dyDescent="0.25">
      <c r="B84" s="5" t="s">
        <v>87</v>
      </c>
      <c r="H84" s="112"/>
      <c r="I84" s="112"/>
      <c r="M84" s="97" t="s">
        <v>89</v>
      </c>
      <c r="N84" s="97"/>
      <c r="O84" s="97"/>
    </row>
    <row r="85" spans="1:15" ht="15" customHeight="1" x14ac:dyDescent="0.25">
      <c r="B85" s="16"/>
      <c r="H85" s="111" t="s">
        <v>22</v>
      </c>
      <c r="I85" s="111"/>
      <c r="M85" s="159" t="s">
        <v>90</v>
      </c>
      <c r="N85" s="159"/>
      <c r="O85" s="159"/>
    </row>
    <row r="86" spans="1:15" ht="15" customHeight="1" x14ac:dyDescent="0.25">
      <c r="B86" s="32"/>
      <c r="H86" s="58"/>
      <c r="I86" s="58"/>
      <c r="M86" s="73"/>
      <c r="N86" s="32"/>
    </row>
    <row r="87" spans="1:15" ht="15.75" x14ac:dyDescent="0.25">
      <c r="B87" s="43"/>
      <c r="M87" s="32"/>
      <c r="N87" s="32"/>
    </row>
    <row r="88" spans="1:15" ht="15" customHeight="1" x14ac:dyDescent="0.25">
      <c r="B88" s="43" t="s">
        <v>88</v>
      </c>
      <c r="H88" s="112"/>
      <c r="I88" s="112"/>
      <c r="M88" s="97" t="s">
        <v>91</v>
      </c>
      <c r="N88" s="97"/>
      <c r="O88" s="97"/>
    </row>
    <row r="89" spans="1:15" ht="15.75" customHeight="1" x14ac:dyDescent="0.25">
      <c r="H89" s="111" t="s">
        <v>22</v>
      </c>
      <c r="I89" s="111"/>
      <c r="M89" s="159" t="s">
        <v>90</v>
      </c>
      <c r="N89" s="159"/>
      <c r="O89" s="159"/>
    </row>
  </sheetData>
  <mergeCells count="169">
    <mergeCell ref="M84:O84"/>
    <mergeCell ref="M85:O85"/>
    <mergeCell ref="M88:O88"/>
    <mergeCell ref="M89:O89"/>
    <mergeCell ref="C33:Q33"/>
    <mergeCell ref="C34:Q34"/>
    <mergeCell ref="B57:H57"/>
    <mergeCell ref="I57:J57"/>
    <mergeCell ref="B54:E55"/>
    <mergeCell ref="F54:F55"/>
    <mergeCell ref="G54:H55"/>
    <mergeCell ref="I54:N54"/>
    <mergeCell ref="K57:L57"/>
    <mergeCell ref="K40:L40"/>
    <mergeCell ref="M50:N50"/>
    <mergeCell ref="G9:M9"/>
    <mergeCell ref="G10:M10"/>
    <mergeCell ref="B22:Q22"/>
    <mergeCell ref="M39:N39"/>
    <mergeCell ref="C24:Q24"/>
    <mergeCell ref="H20:I20"/>
    <mergeCell ref="B19:C19"/>
    <mergeCell ref="B16:C16"/>
    <mergeCell ref="B13:C13"/>
    <mergeCell ref="A54:A55"/>
    <mergeCell ref="I55:J55"/>
    <mergeCell ref="I47:N47"/>
    <mergeCell ref="B49:E49"/>
    <mergeCell ref="I41:J41"/>
    <mergeCell ref="A38:A39"/>
    <mergeCell ref="K55:L55"/>
    <mergeCell ref="M55:N55"/>
    <mergeCell ref="M51:N51"/>
    <mergeCell ref="I48:J48"/>
    <mergeCell ref="M48:N48"/>
    <mergeCell ref="M49:N49"/>
    <mergeCell ref="K49:L49"/>
    <mergeCell ref="K50:L50"/>
    <mergeCell ref="I49:J49"/>
    <mergeCell ref="M57:N57"/>
    <mergeCell ref="K71:L71"/>
    <mergeCell ref="G71:H71"/>
    <mergeCell ref="I71:J71"/>
    <mergeCell ref="B69:E69"/>
    <mergeCell ref="B70:E70"/>
    <mergeCell ref="G70:H70"/>
    <mergeCell ref="I70:J70"/>
    <mergeCell ref="B66:E66"/>
    <mergeCell ref="G66:H66"/>
    <mergeCell ref="B73:E73"/>
    <mergeCell ref="G73:H73"/>
    <mergeCell ref="I73:J73"/>
    <mergeCell ref="B72:T72"/>
    <mergeCell ref="M70:N70"/>
    <mergeCell ref="M73:N73"/>
    <mergeCell ref="M71:N71"/>
    <mergeCell ref="K73:L73"/>
    <mergeCell ref="G69:H69"/>
    <mergeCell ref="I69:J69"/>
    <mergeCell ref="B71:E71"/>
    <mergeCell ref="K70:L70"/>
    <mergeCell ref="K69:L69"/>
    <mergeCell ref="I67:J67"/>
    <mergeCell ref="B68:T68"/>
    <mergeCell ref="M65:N65"/>
    <mergeCell ref="K62:L62"/>
    <mergeCell ref="M67:N67"/>
    <mergeCell ref="K65:L65"/>
    <mergeCell ref="B63:T63"/>
    <mergeCell ref="M64:N64"/>
    <mergeCell ref="M62:N62"/>
    <mergeCell ref="M66:N66"/>
    <mergeCell ref="K64:L64"/>
    <mergeCell ref="G67:H67"/>
    <mergeCell ref="B65:E65"/>
    <mergeCell ref="G65:H65"/>
    <mergeCell ref="I65:J65"/>
    <mergeCell ref="B64:E64"/>
    <mergeCell ref="G64:H64"/>
    <mergeCell ref="I64:J64"/>
    <mergeCell ref="B60:E60"/>
    <mergeCell ref="G60:H60"/>
    <mergeCell ref="I60:J60"/>
    <mergeCell ref="I58:J58"/>
    <mergeCell ref="B59:E59"/>
    <mergeCell ref="G58:H58"/>
    <mergeCell ref="I59:J59"/>
    <mergeCell ref="I61:J61"/>
    <mergeCell ref="I62:J62"/>
    <mergeCell ref="M58:N58"/>
    <mergeCell ref="K61:L61"/>
    <mergeCell ref="K58:L58"/>
    <mergeCell ref="K59:L59"/>
    <mergeCell ref="K60:L60"/>
    <mergeCell ref="M59:N59"/>
    <mergeCell ref="M60:N60"/>
    <mergeCell ref="M61:N61"/>
    <mergeCell ref="H85:I85"/>
    <mergeCell ref="H84:I84"/>
    <mergeCell ref="M69:N69"/>
    <mergeCell ref="B61:E61"/>
    <mergeCell ref="B62:E62"/>
    <mergeCell ref="K67:L67"/>
    <mergeCell ref="G61:H61"/>
    <mergeCell ref="G62:H62"/>
    <mergeCell ref="B76:T76"/>
    <mergeCell ref="K74:L74"/>
    <mergeCell ref="M74:N74"/>
    <mergeCell ref="B74:E74"/>
    <mergeCell ref="G74:H74"/>
    <mergeCell ref="I74:J74"/>
    <mergeCell ref="R54:T54"/>
    <mergeCell ref="B56:E56"/>
    <mergeCell ref="G56:H56"/>
    <mergeCell ref="I56:J56"/>
    <mergeCell ref="K56:L56"/>
    <mergeCell ref="M56:N56"/>
    <mergeCell ref="O54:Q54"/>
    <mergeCell ref="H89:I89"/>
    <mergeCell ref="H88:I88"/>
    <mergeCell ref="K41:L41"/>
    <mergeCell ref="B58:E58"/>
    <mergeCell ref="B50:E50"/>
    <mergeCell ref="B67:E67"/>
    <mergeCell ref="I66:J66"/>
    <mergeCell ref="K66:L66"/>
    <mergeCell ref="I51:J51"/>
    <mergeCell ref="B75:T75"/>
    <mergeCell ref="B51:E51"/>
    <mergeCell ref="K51:L51"/>
    <mergeCell ref="G59:H59"/>
    <mergeCell ref="I38:N38"/>
    <mergeCell ref="M42:N42"/>
    <mergeCell ref="M40:N40"/>
    <mergeCell ref="K39:L39"/>
    <mergeCell ref="I42:J42"/>
    <mergeCell ref="K42:L42"/>
    <mergeCell ref="B40:E40"/>
    <mergeCell ref="A47:A48"/>
    <mergeCell ref="F47:H47"/>
    <mergeCell ref="B42:E42"/>
    <mergeCell ref="F38:H38"/>
    <mergeCell ref="B38:E39"/>
    <mergeCell ref="B14:C14"/>
    <mergeCell ref="B17:C17"/>
    <mergeCell ref="C25:Q25"/>
    <mergeCell ref="I39:J39"/>
    <mergeCell ref="I40:J40"/>
    <mergeCell ref="K48:L48"/>
    <mergeCell ref="B41:E41"/>
    <mergeCell ref="O38:Q38"/>
    <mergeCell ref="M41:N41"/>
    <mergeCell ref="E19:F19"/>
    <mergeCell ref="R13:S13"/>
    <mergeCell ref="R14:S14"/>
    <mergeCell ref="R16:S16"/>
    <mergeCell ref="R17:S17"/>
    <mergeCell ref="F17:K17"/>
    <mergeCell ref="K19:P19"/>
    <mergeCell ref="B20:C20"/>
    <mergeCell ref="H19:I19"/>
    <mergeCell ref="I50:J50"/>
    <mergeCell ref="R19:S19"/>
    <mergeCell ref="R20:S20"/>
    <mergeCell ref="E20:F20"/>
    <mergeCell ref="K20:P20"/>
    <mergeCell ref="B43:Q43"/>
    <mergeCell ref="B47:E48"/>
    <mergeCell ref="O47:Q47"/>
  </mergeCells>
  <phoneticPr fontId="14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1" manualBreakCount="1">
    <brk id="4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2021-02-17T08:06:41Z</cp:lastPrinted>
  <dcterms:created xsi:type="dcterms:W3CDTF">2019-01-14T08:15:45Z</dcterms:created>
  <dcterms:modified xsi:type="dcterms:W3CDTF">2021-02-18T12:28:58Z</dcterms:modified>
</cp:coreProperties>
</file>