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ютий\1802\Звіти ЖКГ\"/>
    </mc:Choice>
  </mc:AlternateContent>
  <bookViews>
    <workbookView xWindow="0" yWindow="0" windowWidth="24000" windowHeight="9780"/>
  </bookViews>
  <sheets>
    <sheet name="Лист1" sheetId="1" r:id="rId1"/>
  </sheets>
  <definedNames>
    <definedName name="_xlnm.Print_Area" localSheetId="0">Лист1!$A$1:$U$107</definedName>
  </definedNames>
  <calcPr calcId="152511"/>
</workbook>
</file>

<file path=xl/calcChain.xml><?xml version="1.0" encoding="utf-8"?>
<calcChain xmlns="http://schemas.openxmlformats.org/spreadsheetml/2006/main">
  <c r="L44" i="1" l="1"/>
  <c r="Q44" i="1" s="1"/>
  <c r="R44" i="1" s="1"/>
  <c r="Q71" i="1"/>
  <c r="Q63" i="1"/>
  <c r="Q68" i="1" s="1"/>
  <c r="Q92" i="1"/>
  <c r="R92" i="1" s="1"/>
  <c r="L71" i="1"/>
  <c r="N71" i="1" s="1"/>
  <c r="L92" i="1"/>
  <c r="N92" i="1" s="1"/>
  <c r="L83" i="1"/>
  <c r="T83" i="1" s="1"/>
  <c r="U83" i="1" s="1"/>
  <c r="Q89" i="1"/>
  <c r="R89" i="1"/>
  <c r="T86" i="1"/>
  <c r="U86" i="1"/>
  <c r="R86" i="1"/>
  <c r="N86" i="1"/>
  <c r="R83" i="1"/>
  <c r="R77" i="1"/>
  <c r="G42" i="1"/>
  <c r="I42" i="1"/>
  <c r="R74" i="1"/>
  <c r="L43" i="1"/>
  <c r="N43" i="1" s="1"/>
  <c r="G43" i="1"/>
  <c r="I43" i="1"/>
  <c r="I44" i="1"/>
  <c r="Q79" i="1"/>
  <c r="R79" i="1" s="1"/>
  <c r="N77" i="1"/>
  <c r="L63" i="1"/>
  <c r="L68" i="1" s="1"/>
  <c r="N68" i="1" s="1"/>
  <c r="M45" i="1"/>
  <c r="N66" i="1"/>
  <c r="T77" i="1"/>
  <c r="U77" i="1"/>
  <c r="R66" i="1"/>
  <c r="T66" i="1"/>
  <c r="U66" i="1" s="1"/>
  <c r="R71" i="1"/>
  <c r="N83" i="1"/>
  <c r="G45" i="1"/>
  <c r="R63" i="1"/>
  <c r="Q43" i="1"/>
  <c r="R43" i="1" s="1"/>
  <c r="T71" i="1"/>
  <c r="U71" i="1" s="1"/>
  <c r="L74" i="1"/>
  <c r="N74" i="1" s="1"/>
  <c r="L42" i="1"/>
  <c r="L45" i="1" s="1"/>
  <c r="I45" i="1"/>
  <c r="G53" i="1"/>
  <c r="G54" i="1" s="1"/>
  <c r="I54" i="1" s="1"/>
  <c r="N42" i="1"/>
  <c r="T74" i="1"/>
  <c r="U74" i="1" s="1"/>
  <c r="L79" i="1"/>
  <c r="I53" i="1"/>
  <c r="N79" i="1"/>
  <c r="N44" i="1"/>
  <c r="L53" i="1" l="1"/>
  <c r="N45" i="1"/>
  <c r="T68" i="1"/>
  <c r="U68" i="1" s="1"/>
  <c r="R68" i="1"/>
  <c r="T79" i="1"/>
  <c r="U79" i="1" s="1"/>
  <c r="Q42" i="1"/>
  <c r="L89" i="1"/>
  <c r="N63" i="1"/>
  <c r="T92" i="1"/>
  <c r="U92" i="1" s="1"/>
  <c r="T63" i="1"/>
  <c r="U63" i="1" s="1"/>
  <c r="R42" i="1" l="1"/>
  <c r="Q45" i="1"/>
  <c r="T89" i="1"/>
  <c r="U89" i="1" s="1"/>
  <c r="N89" i="1"/>
  <c r="N53" i="1"/>
  <c r="L54" i="1"/>
  <c r="N54" i="1" s="1"/>
  <c r="R45" i="1" l="1"/>
  <c r="Q53" i="1"/>
  <c r="Q54" i="1" l="1"/>
  <c r="R54" i="1" s="1"/>
  <c r="R53" i="1"/>
</calcChain>
</file>

<file path=xl/sharedStrings.xml><?xml version="1.0" encoding="utf-8"?>
<sst xmlns="http://schemas.openxmlformats.org/spreadsheetml/2006/main" count="168" uniqueCount="101">
  <si>
    <t xml:space="preserve">1. </t>
  </si>
  <si>
    <t>управління житлово-комунального господарства Хмельницької міської ради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</si>
  <si>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</si>
  <si>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</si>
  <si>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</si>
  <si>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</si>
  <si>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</si>
  <si>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</si>
  <si>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</si>
  <si>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</si>
  <si>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</si>
  <si>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</si>
  <si>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</si>
  <si>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Напрями використання бюджетних коштів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</si>
  <si>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</si>
  <si>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</si>
  <si>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</si>
  <si>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</si>
  <si>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</si>
  <si>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</si>
  <si>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</si>
  <si>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</si>
  <si>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</si>
  <si>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грн.</t>
  </si>
  <si>
    <t>Програма утримання та розвитку житлово-комунального господарства та благоустрою м.Хмельницького на 2017-2020 роки</t>
  </si>
  <si>
    <t>обсяг видатків</t>
  </si>
  <si>
    <t>од.</t>
  </si>
  <si>
    <t>%</t>
  </si>
  <si>
    <t>рішення сесії міської ради</t>
  </si>
  <si>
    <t>розрахунково</t>
  </si>
  <si>
    <t>затрат</t>
  </si>
  <si>
    <t>продукту</t>
  </si>
  <si>
    <t>ефективності</t>
  </si>
  <si>
    <t>якості</t>
  </si>
  <si>
    <t>титульний список</t>
  </si>
  <si>
    <t>0490</t>
  </si>
  <si>
    <t xml:space="preserve">Спрямування коштів на житлове будівництво, реконструкцію та на ремонт житла всіх форм власності і інших будівель комунальної власності   </t>
  </si>
  <si>
    <t>від 29 грудня 2018 року № 1209)</t>
  </si>
  <si>
    <t>ЗВІТ</t>
  </si>
  <si>
    <t>про виконання паспорта бюджетної програми</t>
  </si>
  <si>
    <t>(код Програмної класифікації видатків  та кредитування місцевого бюджету)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</si>
  <si>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</si>
  <si>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</si>
  <si>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</si>
  <si>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</si>
  <si>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</si>
  <si>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03356163</t>
  </si>
  <si>
    <t>(код за ЄДРПОУ)</t>
  </si>
  <si>
    <t>(код бюджету)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</si>
  <si>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</si>
  <si>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</si>
  <si>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Розвиток та зміцнення соціальної сфери, вирішення економічних, соціальних проблем та інших потреб міста</t>
  </si>
  <si>
    <t>Мета бюджетної програми</t>
  </si>
  <si>
    <t>Забезпечення додаткових фінансових потреб на розвиток міського господарства, соціальної сфери та інших потреб міста</t>
  </si>
  <si>
    <t>8.</t>
  </si>
  <si>
    <t>Завдання бюджетної програми</t>
  </si>
  <si>
    <t>Завдання</t>
  </si>
  <si>
    <t xml:space="preserve">Завдання 1. Спрямування коштів на житлове будівництво, реконструкцію та на ремонт житла всіх форм власності та будівель і споруд комунальної власності </t>
  </si>
  <si>
    <t>4.</t>
  </si>
  <si>
    <t>5.</t>
  </si>
  <si>
    <t xml:space="preserve">Видатки (надані кредити з бюджету) та напрями використання бюджетних коштів за бюджетною програмою </t>
  </si>
  <si>
    <t>Касові видатки (надані кредити з бюджету)</t>
  </si>
  <si>
    <t>гривень</t>
  </si>
  <si>
    <t>Видатки (надані кредити з бюджету) на реалізацію місцевих/регіональних  програм, які виконуються в межах бюджетної програми</t>
  </si>
  <si>
    <t>9.</t>
  </si>
  <si>
    <t>Результативні показники бюджетної програми та аналіз їх виконання</t>
  </si>
  <si>
    <t xml:space="preserve">кількість об'єктів (будинків), на яких планується провести ремонтні роботи </t>
  </si>
  <si>
    <t>10. Узагальнений висновок про виконання бюджетної програми.</t>
  </si>
  <si>
    <t>середні витрати на проведення ремонту одного об'єкту (будинку)</t>
  </si>
  <si>
    <t>відсоток кількості об'єктів (будинків), на яких планується проведення ремонтих робіт, в порівнянні до попереднього року</t>
  </si>
  <si>
    <t xml:space="preserve">Пояснення: фактичне використання коштів відповідно до актів виконаних робіт, роботи виконані не в повному обсязі </t>
  </si>
  <si>
    <t>(найменування відповідального виконавця)</t>
  </si>
  <si>
    <t>Фактичні результативні показники, досягнуті за рахунок касових видатків (наданих кредитів з бюджету)</t>
  </si>
  <si>
    <t>Завдання 3. Поточний ремонт – заміна та регулювання кронштейнів двох ріжкових</t>
  </si>
  <si>
    <t>Завдання 2. Поточний ремонт мереж зовнішнього освітлення вулиці Шевченка в районі будинку № 46/2</t>
  </si>
  <si>
    <t>Поточний ремонт мереж зовнішнього освітлення вулиці Шевченка в районі будинку № 46/2</t>
  </si>
  <si>
    <t xml:space="preserve"> Поточний ремонт – заміна та регулювання кронштейнів двох ріжкових</t>
  </si>
  <si>
    <t>кількість об'єктів, на яких планується провести поточний ремонт мереж зовнішнього освітлення</t>
  </si>
  <si>
    <t>середні витрати на поточний ремонт мереж зовнішнього освітлення на одному об'єкті</t>
  </si>
  <si>
    <t>рішення виконавчого комітету</t>
  </si>
  <si>
    <t>кількість кронштейнів, які необхідно та планується замінити, регулювати</t>
  </si>
  <si>
    <t>акт обстеження</t>
  </si>
  <si>
    <t>питома вага кількості кронштейнів, які заплановано замінити, регулювати до кількості кронштейнів, які необхідно замінити, регулювати</t>
  </si>
  <si>
    <t>середні витрати на заміну, регулювання 1 кронштейна</t>
  </si>
  <si>
    <t xml:space="preserve">Завдання 1.Спрямування коштів на житлове будівництво, реконструкцію та на ремонт житла всіх форм власності і інших будівель комунальної власності  </t>
  </si>
  <si>
    <t>Пояснення: кошти на виконання робіт переспрямовувалися з обєктів, по фактичному виконанню яких була економія коштів. Вивільнених коштів вистачило на виготовлення 170 кронштейнів та супітніх матеріалів для монтажу.</t>
  </si>
  <si>
    <r>
      <rPr>
        <b/>
        <sz val="11"/>
        <rFont val="Times New Roman"/>
        <family val="1"/>
        <charset val="204"/>
      </rPr>
      <t>Пояснення:</t>
    </r>
    <r>
      <rPr>
        <sz val="11"/>
        <rFont val="Times New Roman"/>
        <family val="1"/>
        <charset val="204"/>
      </rPr>
      <t xml:space="preserve"> передбачених коштів вистачило на виготовлення 170 кронштейнів та супітніх матеріалів для монтажу.</t>
    </r>
  </si>
  <si>
    <r>
      <rPr>
        <b/>
        <sz val="11"/>
        <rFont val="Times New Roman"/>
        <family val="1"/>
        <charset val="204"/>
      </rPr>
      <t xml:space="preserve">Пояснення: </t>
    </r>
    <r>
      <rPr>
        <sz val="11"/>
        <rFont val="Times New Roman"/>
        <family val="1"/>
        <charset val="204"/>
      </rPr>
      <t>коштів вистачило на виготовлення 170 кронштейнів та супітніх матеріалів для монтажу.</t>
    </r>
  </si>
  <si>
    <r>
      <rPr>
        <b/>
        <sz val="11"/>
        <rFont val="Times New Roman"/>
        <family val="1"/>
        <charset val="204"/>
      </rPr>
      <t xml:space="preserve">Пояснення: </t>
    </r>
    <r>
      <rPr>
        <sz val="11"/>
        <rFont val="Times New Roman"/>
        <family val="1"/>
        <charset val="204"/>
      </rPr>
      <t>середні витрати змінилися за рахунок зменшення кількості кронштейнів</t>
    </r>
  </si>
  <si>
    <t>Пояснення:  роботи виконані, економія коштів відповідно до актів виконаних робіт</t>
  </si>
  <si>
    <t>Пояснення: середні витрати змінились в зв'язку з економією коштів</t>
  </si>
  <si>
    <t xml:space="preserve">Пояснення: роботи виконані, економія коштів </t>
  </si>
  <si>
    <r>
      <rPr>
        <b/>
        <sz val="11"/>
        <rFont val="Times New Roman"/>
        <family val="1"/>
        <charset val="204"/>
      </rPr>
      <t xml:space="preserve">Пояснення: </t>
    </r>
    <r>
      <rPr>
        <sz val="11"/>
        <rFont val="Times New Roman"/>
        <family val="1"/>
        <charset val="204"/>
      </rPr>
      <t xml:space="preserve">роботи виконані, економія коштів </t>
    </r>
  </si>
  <si>
    <t>Аналіз стану виконання результативних показників: завдання 1, 2 роботи виконані, виникла економія коштів відповідно до актів виконаних робіт; завдання 3. показники продукту виконані не в повному обсязі в звязку з тим, що вивільнених коштів вистачило на виготовлення 170 кронштейнів та супітніх матеріалів для монтажу, а не 200 кронштейнів як планувалося.</t>
  </si>
  <si>
    <t>Виконання бюджетної програми становить 78,5 % до затверджених призначень в 2020 р.</t>
  </si>
  <si>
    <t>В. о. начальника управління комунальної інфраструктури</t>
  </si>
  <si>
    <t>Заступник начальника відділу бухгалтерського обліку та звітності</t>
  </si>
  <si>
    <t>В. ГУРСЬКИЙ</t>
  </si>
  <si>
    <t>(ініціали/ініціал, прізвище)</t>
  </si>
  <si>
    <t>В. РИЧІНА</t>
  </si>
  <si>
    <t>місцевого бюджету на 01.01.2021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</si>
</sst>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7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80">
    <xf numFmtId="0" fontId="0" fillId="0" borderId="0" xfId="0"/>
    <xf numFmtId="0" fontId="2" fillId="0" borderId="1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9" fillId="0" borderId="0" xfId="0" applyFont="1"/>
    <xf numFmtId="0" fontId="9" fillId="0" borderId="1" xfId="0" applyFont="1" applyBorder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2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4" fontId="9" fillId="0" borderId="2" xfId="0" applyNumberFormat="1" applyFont="1" applyBorder="1"/>
    <xf numFmtId="4" fontId="9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2" xfId="2" applyFont="1" applyBorder="1" applyAlignment="1">
      <alignment horizontal="center" vertical="center" wrapText="1"/>
    </xf>
    <xf numFmtId="0" fontId="9" fillId="0" borderId="3" xfId="0" applyFont="1" applyBorder="1" applyAlignment="1"/>
    <xf numFmtId="0" fontId="8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3" applyFont="1" applyBorder="1" applyAlignment="1">
      <alignment vertical="top"/>
    </xf>
    <xf numFmtId="49" fontId="2" fillId="0" borderId="0" xfId="3" applyNumberFormat="1" applyFont="1" applyBorder="1" applyAlignment="1">
      <alignment horizontal="center"/>
    </xf>
    <xf numFmtId="0" fontId="7" fillId="0" borderId="0" xfId="3" applyFont="1" applyBorder="1" applyAlignment="1">
      <alignment vertical="top"/>
    </xf>
    <xf numFmtId="0" fontId="8" fillId="0" borderId="0" xfId="0" applyFont="1" applyBorder="1" applyAlignment="1"/>
    <xf numFmtId="0" fontId="0" fillId="0" borderId="0" xfId="0" applyAlignment="1">
      <alignment horizontal="left"/>
    </xf>
    <xf numFmtId="4" fontId="9" fillId="0" borderId="0" xfId="0" applyNumberFormat="1" applyFont="1" applyBorder="1" applyAlignment="1">
      <alignment vertical="center"/>
    </xf>
    <xf numFmtId="0" fontId="2" fillId="0" borderId="0" xfId="3" applyFont="1" applyAlignment="1">
      <alignment horizontal="center"/>
    </xf>
    <xf numFmtId="0" fontId="2" fillId="0" borderId="0" xfId="3" applyFont="1" applyFill="1" applyBorder="1" applyAlignment="1" applyProtection="1">
      <alignment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3" applyFont="1"/>
    <xf numFmtId="0" fontId="2" fillId="0" borderId="1" xfId="3" applyFont="1" applyBorder="1"/>
    <xf numFmtId="0" fontId="0" fillId="0" borderId="1" xfId="0" applyBorder="1" applyAlignment="1">
      <alignment horizontal="left"/>
    </xf>
    <xf numFmtId="0" fontId="2" fillId="0" borderId="0" xfId="3" applyFont="1" applyBorder="1"/>
    <xf numFmtId="0" fontId="2" fillId="0" borderId="0" xfId="0" applyFont="1" applyBorder="1" applyAlignment="1">
      <alignment horizontal="left"/>
    </xf>
    <xf numFmtId="0" fontId="2" fillId="0" borderId="0" xfId="2" applyFont="1" applyBorder="1" applyAlignment="1"/>
    <xf numFmtId="0" fontId="0" fillId="0" borderId="0" xfId="0" applyBorder="1" applyAlignment="1">
      <alignment horizontal="left"/>
    </xf>
    <xf numFmtId="0" fontId="2" fillId="0" borderId="0" xfId="2" applyFont="1" applyAlignment="1">
      <alignment horizontal="center"/>
    </xf>
    <xf numFmtId="0" fontId="1" fillId="0" borderId="0" xfId="3"/>
    <xf numFmtId="0" fontId="2" fillId="0" borderId="2" xfId="0" applyFont="1" applyBorder="1" applyAlignment="1">
      <alignment horizontal="center" vertical="center"/>
    </xf>
    <xf numFmtId="0" fontId="2" fillId="0" borderId="0" xfId="2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3" fillId="0" borderId="0" xfId="0" applyFont="1"/>
    <xf numFmtId="0" fontId="2" fillId="0" borderId="0" xfId="1" applyFont="1" applyAlignment="1"/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/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/>
    <xf numFmtId="0" fontId="8" fillId="2" borderId="2" xfId="0" applyNumberFormat="1" applyFont="1" applyFill="1" applyBorder="1" applyAlignment="1">
      <alignment horizontal="center" vertical="center"/>
    </xf>
    <xf numFmtId="174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174" fontId="9" fillId="0" borderId="0" xfId="0" applyNumberFormat="1" applyFont="1"/>
    <xf numFmtId="0" fontId="2" fillId="0" borderId="0" xfId="1" applyFont="1" applyFill="1" applyAlignment="1"/>
    <xf numFmtId="0" fontId="8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/>
    <xf numFmtId="0" fontId="3" fillId="0" borderId="0" xfId="0" applyFont="1"/>
    <xf numFmtId="2" fontId="9" fillId="0" borderId="0" xfId="0" applyNumberFormat="1" applyFont="1"/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2" fillId="0" borderId="2" xfId="2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wrapText="1"/>
    </xf>
    <xf numFmtId="4" fontId="9" fillId="0" borderId="5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2" fillId="0" borderId="2" xfId="2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3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3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" xfId="3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2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2" applyFont="1" applyBorder="1" applyAlignment="1">
      <alignment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2" fontId="11" fillId="0" borderId="4" xfId="0" applyNumberFormat="1" applyFont="1" applyBorder="1" applyAlignment="1">
      <alignment vertical="center" wrapText="1"/>
    </xf>
    <xf numFmtId="2" fontId="11" fillId="0" borderId="5" xfId="0" applyNumberFormat="1" applyFont="1" applyBorder="1" applyAlignment="1">
      <alignment vertical="center" wrapText="1"/>
    </xf>
    <xf numFmtId="2" fontId="11" fillId="0" borderId="6" xfId="0" applyNumberFormat="1" applyFont="1" applyBorder="1" applyAlignment="1">
      <alignment vertical="center" wrapText="1"/>
    </xf>
    <xf numFmtId="0" fontId="8" fillId="2" borderId="2" xfId="0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4" fontId="7" fillId="0" borderId="2" xfId="0" applyNumberFormat="1" applyFont="1" applyBorder="1" applyAlignment="1">
      <alignment horizontal="center" vertical="center" wrapText="1"/>
    </xf>
    <xf numFmtId="0" fontId="7" fillId="0" borderId="4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174" fontId="8" fillId="0" borderId="2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7" fillId="0" borderId="2" xfId="2" applyNumberFormat="1" applyFont="1" applyBorder="1" applyAlignment="1">
      <alignment horizontal="center" vertical="center" wrapText="1"/>
    </xf>
    <xf numFmtId="4" fontId="7" fillId="0" borderId="4" xfId="2" applyNumberFormat="1" applyFont="1" applyBorder="1" applyAlignment="1">
      <alignment horizontal="center" vertical="center" wrapText="1"/>
    </xf>
    <xf numFmtId="4" fontId="7" fillId="0" borderId="6" xfId="2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tabSelected="1" view="pageBreakPreview" topLeftCell="A90" zoomScaleNormal="100" zoomScaleSheetLayoutView="100" workbookViewId="0">
      <selection activeCell="W44" sqref="W44"/>
    </sheetView>
  </sheetViews>
  <sheetFormatPr defaultRowHeight="15" x14ac:dyDescent="0.25"/>
  <cols>
    <col min="1" max="1" width="4.85546875" style="5" customWidth="1"/>
    <col min="2" max="2" width="14.42578125" style="5" customWidth="1"/>
    <col min="3" max="3" width="8.7109375" style="5" customWidth="1"/>
    <col min="4" max="4" width="9.140625" style="5"/>
    <col min="5" max="5" width="7.140625" style="5" customWidth="1"/>
    <col min="6" max="6" width="12.7109375" style="5" customWidth="1"/>
    <col min="7" max="7" width="13.5703125" style="5" customWidth="1"/>
    <col min="8" max="8" width="0.140625" style="5" hidden="1" customWidth="1"/>
    <col min="9" max="9" width="12.7109375" style="5" customWidth="1"/>
    <col min="10" max="10" width="5.85546875" style="5" customWidth="1"/>
    <col min="11" max="11" width="7.42578125" style="5" customWidth="1"/>
    <col min="12" max="12" width="8.7109375" style="5" customWidth="1"/>
    <col min="13" max="13" width="8" style="5" customWidth="1"/>
    <col min="14" max="14" width="9.140625" style="5"/>
    <col min="15" max="15" width="6.140625" style="5" customWidth="1"/>
    <col min="16" max="16" width="13" style="5" customWidth="1"/>
    <col min="17" max="17" width="13.5703125" style="5" customWidth="1"/>
    <col min="18" max="18" width="14.140625" style="5" customWidth="1"/>
    <col min="19" max="19" width="10.85546875" style="5" customWidth="1"/>
    <col min="20" max="20" width="12" style="5" customWidth="1"/>
    <col min="21" max="21" width="11.7109375" style="5" customWidth="1"/>
    <col min="22" max="16384" width="9.140625" style="5"/>
  </cols>
  <sheetData>
    <row r="1" spans="1:21" x14ac:dyDescent="0.25">
      <c r="N1" s="2" t="s">
        <v>7</v>
      </c>
    </row>
    <row r="2" spans="1:21" x14ac:dyDescent="0.25">
      <c r="N2" s="2" t="s">
        <v>4</v>
      </c>
    </row>
    <row r="3" spans="1:21" x14ac:dyDescent="0.25">
      <c r="N3" s="2" t="s">
        <v>5</v>
      </c>
    </row>
    <row r="4" spans="1:21" x14ac:dyDescent="0.25">
      <c r="N4" s="3" t="s">
        <v>6</v>
      </c>
    </row>
    <row r="5" spans="1:21" x14ac:dyDescent="0.25">
      <c r="N5" s="3" t="s">
        <v>37</v>
      </c>
    </row>
    <row r="8" spans="1:21" x14ac:dyDescent="0.25">
      <c r="G8" s="26"/>
      <c r="H8" s="26"/>
      <c r="I8" s="27"/>
      <c r="J8" s="27"/>
      <c r="K8" s="28" t="s">
        <v>38</v>
      </c>
      <c r="L8" s="27"/>
      <c r="M8" s="26"/>
      <c r="N8" s="27"/>
    </row>
    <row r="9" spans="1:21" ht="15.75" x14ac:dyDescent="0.25">
      <c r="F9" s="23"/>
      <c r="G9" s="101" t="s">
        <v>39</v>
      </c>
      <c r="H9" s="101"/>
      <c r="I9" s="101"/>
      <c r="J9" s="101"/>
      <c r="K9" s="101"/>
      <c r="L9" s="101"/>
      <c r="M9" s="101"/>
      <c r="N9" s="101"/>
    </row>
    <row r="10" spans="1:21" ht="15.75" x14ac:dyDescent="0.25">
      <c r="F10" s="23"/>
      <c r="G10" s="101" t="s">
        <v>100</v>
      </c>
      <c r="H10" s="101"/>
      <c r="I10" s="101"/>
      <c r="J10" s="101"/>
      <c r="K10" s="101"/>
      <c r="L10" s="101"/>
      <c r="M10" s="101"/>
      <c r="N10" s="101"/>
    </row>
    <row r="13" spans="1:21" ht="15.75" x14ac:dyDescent="0.25">
      <c r="A13" s="29" t="s">
        <v>0</v>
      </c>
      <c r="B13" s="100">
        <v>1200000</v>
      </c>
      <c r="C13" s="100"/>
      <c r="E13" s="6"/>
      <c r="F13" s="1" t="s">
        <v>1</v>
      </c>
      <c r="G13" s="6"/>
      <c r="H13" s="6"/>
      <c r="I13" s="6"/>
      <c r="J13" s="6"/>
      <c r="K13" s="6"/>
      <c r="L13" s="6"/>
      <c r="M13" s="6"/>
      <c r="N13" s="6"/>
      <c r="T13" s="96" t="s">
        <v>46</v>
      </c>
      <c r="U13" s="96"/>
    </row>
    <row r="14" spans="1:21" ht="56.25" customHeight="1" x14ac:dyDescent="0.25">
      <c r="A14" s="29"/>
      <c r="B14" s="92" t="s">
        <v>40</v>
      </c>
      <c r="C14" s="92"/>
      <c r="E14" s="25"/>
      <c r="F14" s="102" t="s">
        <v>44</v>
      </c>
      <c r="G14" s="102"/>
      <c r="H14" s="102"/>
      <c r="I14" s="102"/>
      <c r="J14" s="102"/>
      <c r="K14" s="102"/>
      <c r="L14" s="102"/>
      <c r="M14" s="102"/>
      <c r="T14" s="97" t="s">
        <v>47</v>
      </c>
      <c r="U14" s="97"/>
    </row>
    <row r="15" spans="1:21" ht="15.75" x14ac:dyDescent="0.25">
      <c r="A15" s="29"/>
      <c r="B15" s="7"/>
      <c r="T15" s="34"/>
      <c r="U15" s="34"/>
    </row>
    <row r="16" spans="1:21" ht="15.75" x14ac:dyDescent="0.25">
      <c r="A16" s="29" t="s">
        <v>2</v>
      </c>
      <c r="B16" s="100">
        <v>1210000</v>
      </c>
      <c r="C16" s="100"/>
      <c r="E16" s="6"/>
      <c r="F16" s="1" t="s">
        <v>1</v>
      </c>
      <c r="G16" s="6"/>
      <c r="H16" s="6"/>
      <c r="I16" s="6"/>
      <c r="J16" s="6"/>
      <c r="K16" s="6"/>
      <c r="L16" s="6"/>
      <c r="M16" s="6"/>
      <c r="N16" s="6"/>
      <c r="T16" s="96" t="s">
        <v>46</v>
      </c>
      <c r="U16" s="96"/>
    </row>
    <row r="17" spans="1:27" ht="54.75" customHeight="1" x14ac:dyDescent="0.25">
      <c r="A17" s="29"/>
      <c r="B17" s="92" t="s">
        <v>40</v>
      </c>
      <c r="C17" s="92"/>
      <c r="E17" s="8"/>
      <c r="F17" s="103" t="s">
        <v>71</v>
      </c>
      <c r="G17" s="104"/>
      <c r="H17" s="104"/>
      <c r="I17" s="104"/>
      <c r="J17" s="104"/>
      <c r="K17" s="104"/>
      <c r="L17" s="104"/>
      <c r="M17" s="104"/>
      <c r="T17" s="97" t="s">
        <v>47</v>
      </c>
      <c r="U17" s="97"/>
    </row>
    <row r="18" spans="1:27" ht="15.75" x14ac:dyDescent="0.25">
      <c r="A18" s="29"/>
      <c r="B18" s="7"/>
      <c r="T18" s="34"/>
      <c r="U18" s="34"/>
    </row>
    <row r="19" spans="1:27" ht="68.25" customHeight="1" x14ac:dyDescent="0.25">
      <c r="A19" s="29" t="s">
        <v>3</v>
      </c>
      <c r="B19" s="100">
        <v>1217691</v>
      </c>
      <c r="C19" s="100"/>
      <c r="D19" s="31"/>
      <c r="E19" s="94">
        <v>7691</v>
      </c>
      <c r="F19" s="94"/>
      <c r="G19" s="93" t="s">
        <v>35</v>
      </c>
      <c r="H19" s="93"/>
      <c r="I19" s="93"/>
      <c r="J19" s="33"/>
      <c r="K19" s="90" t="s">
        <v>41</v>
      </c>
      <c r="L19" s="90"/>
      <c r="M19" s="90"/>
      <c r="N19" s="90"/>
      <c r="O19" s="90"/>
      <c r="P19" s="90"/>
      <c r="Q19" s="90"/>
      <c r="R19" s="90"/>
      <c r="T19" s="98">
        <v>22201100000</v>
      </c>
      <c r="U19" s="98"/>
    </row>
    <row r="20" spans="1:27" ht="66" customHeight="1" x14ac:dyDescent="0.25">
      <c r="A20" s="29"/>
      <c r="B20" s="92" t="s">
        <v>40</v>
      </c>
      <c r="C20" s="92"/>
      <c r="D20" s="30"/>
      <c r="E20" s="91" t="s">
        <v>42</v>
      </c>
      <c r="F20" s="91"/>
      <c r="G20" s="92" t="s">
        <v>43</v>
      </c>
      <c r="H20" s="92"/>
      <c r="I20" s="92"/>
      <c r="J20" s="32"/>
      <c r="K20" s="95" t="s">
        <v>45</v>
      </c>
      <c r="L20" s="95"/>
      <c r="M20" s="95"/>
      <c r="N20" s="95"/>
      <c r="O20" s="95"/>
      <c r="P20" s="95"/>
      <c r="Q20" s="95"/>
      <c r="R20" s="95"/>
      <c r="T20" s="97" t="s">
        <v>48</v>
      </c>
      <c r="U20" s="97"/>
    </row>
    <row r="21" spans="1:27" ht="15.75" x14ac:dyDescent="0.25">
      <c r="A21" s="29"/>
    </row>
    <row r="22" spans="1:27" ht="15.75" x14ac:dyDescent="0.25">
      <c r="A22" s="36" t="s">
        <v>58</v>
      </c>
      <c r="B22" s="99" t="s">
        <v>49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34"/>
      <c r="U22" s="34"/>
      <c r="V22" s="37"/>
      <c r="W22" s="37"/>
      <c r="X22" s="37"/>
      <c r="Y22" s="37"/>
    </row>
    <row r="23" spans="1:27" ht="15.75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45"/>
      <c r="T23" s="45"/>
      <c r="U23" s="45"/>
      <c r="V23" s="37"/>
      <c r="W23" s="37"/>
      <c r="X23" s="37"/>
      <c r="Y23" s="37"/>
    </row>
    <row r="24" spans="1:27" ht="19.5" customHeight="1" x14ac:dyDescent="0.25">
      <c r="A24" s="38"/>
      <c r="B24" s="24" t="s">
        <v>16</v>
      </c>
      <c r="C24" s="89" t="s">
        <v>50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49"/>
      <c r="T24" s="49"/>
      <c r="U24" s="49"/>
      <c r="V24" s="37"/>
      <c r="W24" s="37"/>
      <c r="X24" s="37"/>
      <c r="Y24" s="37"/>
    </row>
    <row r="25" spans="1:27" ht="21.75" customHeight="1" x14ac:dyDescent="0.25">
      <c r="A25" s="38"/>
      <c r="B25" s="24">
        <v>1</v>
      </c>
      <c r="C25" s="80" t="s">
        <v>51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49"/>
      <c r="T25" s="49"/>
      <c r="U25" s="49"/>
      <c r="V25" s="37"/>
      <c r="W25" s="37"/>
      <c r="X25" s="37"/>
      <c r="Y25" s="37"/>
    </row>
    <row r="26" spans="1:27" ht="15.75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7" ht="15.75" x14ac:dyDescent="0.25">
      <c r="A27" s="36" t="s">
        <v>59</v>
      </c>
      <c r="B27" s="39" t="s">
        <v>52</v>
      </c>
      <c r="C27" s="39"/>
      <c r="D27" s="39"/>
      <c r="E27" s="40" t="s">
        <v>53</v>
      </c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1"/>
      <c r="Q27" s="41"/>
      <c r="R27" s="41"/>
      <c r="S27" s="45"/>
      <c r="T27" s="45"/>
      <c r="U27" s="45"/>
      <c r="V27" s="34"/>
      <c r="W27" s="34"/>
      <c r="X27" s="34"/>
      <c r="Y27" s="34"/>
    </row>
    <row r="28" spans="1:27" ht="15.75" x14ac:dyDescent="0.25">
      <c r="A28" s="34"/>
      <c r="B28" s="34"/>
      <c r="C28" s="34"/>
      <c r="D28" s="34"/>
      <c r="E28" s="42"/>
      <c r="F28" s="43"/>
      <c r="G28" s="43"/>
      <c r="H28" s="43"/>
      <c r="I28" s="43"/>
      <c r="J28" s="43"/>
      <c r="K28" s="43"/>
      <c r="L28" s="43"/>
      <c r="M28" s="43"/>
      <c r="N28" s="44"/>
      <c r="O28" s="43"/>
      <c r="P28" s="43"/>
      <c r="Q28" s="45"/>
      <c r="R28" s="45"/>
      <c r="S28" s="45"/>
      <c r="T28" s="45"/>
      <c r="U28" s="45"/>
      <c r="V28" s="34"/>
      <c r="W28" s="34"/>
      <c r="X28" s="34"/>
      <c r="Y28" s="34"/>
    </row>
    <row r="29" spans="1:27" ht="15.75" x14ac:dyDescent="0.25">
      <c r="A29" s="46" t="s">
        <v>14</v>
      </c>
      <c r="B29" s="4" t="s">
        <v>55</v>
      </c>
      <c r="C29" s="47"/>
      <c r="D29" s="4"/>
      <c r="E29" s="4"/>
      <c r="F29" s="4"/>
      <c r="G29" s="4"/>
      <c r="H29" s="4"/>
      <c r="I29" s="4"/>
      <c r="J29" s="4"/>
      <c r="K29" s="4"/>
      <c r="L29" s="4"/>
      <c r="M29" s="4"/>
      <c r="N29" s="34"/>
      <c r="O29" s="34"/>
      <c r="P29" s="34"/>
      <c r="Q29" s="34"/>
      <c r="R29" s="34"/>
      <c r="S29" s="45"/>
      <c r="T29" s="45"/>
      <c r="U29" s="45"/>
      <c r="V29" s="34"/>
      <c r="W29" s="34"/>
      <c r="X29" s="34"/>
      <c r="Y29" s="34"/>
    </row>
    <row r="30" spans="1:27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45"/>
      <c r="T30" s="45"/>
      <c r="U30" s="45"/>
      <c r="V30" s="45"/>
      <c r="W30" s="45"/>
      <c r="X30" s="45"/>
      <c r="Y30" s="45"/>
      <c r="Z30" s="10"/>
      <c r="AA30" s="10"/>
    </row>
    <row r="31" spans="1:27" ht="21.75" customHeight="1" x14ac:dyDescent="0.25">
      <c r="A31" s="38"/>
      <c r="B31" s="24" t="s">
        <v>16</v>
      </c>
      <c r="C31" s="89" t="s">
        <v>56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49"/>
      <c r="U31" s="49"/>
      <c r="V31" s="49"/>
      <c r="W31" s="49"/>
      <c r="X31" s="49"/>
      <c r="Y31" s="49"/>
      <c r="Z31" s="10"/>
      <c r="AA31" s="10"/>
    </row>
    <row r="32" spans="1:27" ht="24" customHeight="1" x14ac:dyDescent="0.25">
      <c r="A32" s="38"/>
      <c r="B32" s="24">
        <v>1</v>
      </c>
      <c r="C32" s="80" t="s">
        <v>57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9"/>
      <c r="U32" s="49"/>
      <c r="V32" s="49"/>
      <c r="W32" s="49"/>
      <c r="X32" s="49"/>
      <c r="Y32" s="49"/>
      <c r="Z32" s="10"/>
      <c r="AA32" s="10"/>
    </row>
    <row r="33" spans="1:27" ht="21" customHeight="1" x14ac:dyDescent="0.25">
      <c r="A33" s="34"/>
      <c r="B33" s="48">
        <v>2</v>
      </c>
      <c r="C33" s="81" t="s">
        <v>74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3"/>
      <c r="T33" s="50"/>
      <c r="U33" s="50"/>
      <c r="V33" s="50"/>
      <c r="W33" s="50"/>
      <c r="X33" s="50"/>
      <c r="Y33" s="50"/>
      <c r="Z33" s="10"/>
      <c r="AA33" s="10"/>
    </row>
    <row r="34" spans="1:27" ht="21" customHeight="1" x14ac:dyDescent="0.25">
      <c r="A34" s="34"/>
      <c r="B34" s="48">
        <v>2</v>
      </c>
      <c r="C34" s="81" t="s">
        <v>73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3"/>
      <c r="T34" s="50"/>
      <c r="U34" s="50"/>
      <c r="V34" s="50"/>
      <c r="W34" s="50"/>
      <c r="X34" s="50"/>
      <c r="Y34" s="50"/>
      <c r="Z34" s="10"/>
      <c r="AA34" s="10"/>
    </row>
    <row r="35" spans="1:27" x14ac:dyDescent="0.25">
      <c r="A35" s="10"/>
      <c r="B35" s="22"/>
      <c r="C35" s="35"/>
      <c r="D35" s="12"/>
      <c r="E35" s="35"/>
      <c r="F35" s="12"/>
      <c r="G35" s="22"/>
      <c r="H35" s="22"/>
      <c r="I35" s="22"/>
      <c r="J35" s="35"/>
      <c r="K35" s="12"/>
      <c r="L35" s="35"/>
      <c r="M35" s="12"/>
      <c r="N35" s="35"/>
      <c r="O35" s="12"/>
      <c r="P35" s="22"/>
      <c r="Q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x14ac:dyDescent="0.25">
      <c r="A36" s="1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10"/>
    </row>
    <row r="37" spans="1:27" ht="15.75" x14ac:dyDescent="0.25">
      <c r="A37" s="29" t="s">
        <v>17</v>
      </c>
      <c r="B37" s="51" t="s">
        <v>60</v>
      </c>
    </row>
    <row r="38" spans="1:27" ht="15.75" x14ac:dyDescent="0.25">
      <c r="B38" s="4"/>
      <c r="R38" s="5" t="s">
        <v>62</v>
      </c>
    </row>
    <row r="39" spans="1:27" ht="31.5" customHeight="1" x14ac:dyDescent="0.25">
      <c r="A39" s="139" t="s">
        <v>16</v>
      </c>
      <c r="B39" s="141" t="s">
        <v>13</v>
      </c>
      <c r="C39" s="142"/>
      <c r="D39" s="142"/>
      <c r="E39" s="143"/>
      <c r="F39" s="133" t="s">
        <v>11</v>
      </c>
      <c r="G39" s="133"/>
      <c r="H39" s="133"/>
      <c r="I39" s="133"/>
      <c r="J39" s="133" t="s">
        <v>61</v>
      </c>
      <c r="K39" s="133"/>
      <c r="L39" s="133"/>
      <c r="M39" s="133"/>
      <c r="N39" s="133"/>
      <c r="O39" s="133"/>
      <c r="P39" s="133" t="s">
        <v>12</v>
      </c>
      <c r="Q39" s="133"/>
      <c r="R39" s="133"/>
      <c r="S39" s="10"/>
    </row>
    <row r="40" spans="1:27" ht="30" x14ac:dyDescent="0.25">
      <c r="A40" s="140"/>
      <c r="B40" s="144"/>
      <c r="C40" s="145"/>
      <c r="D40" s="145"/>
      <c r="E40" s="146"/>
      <c r="F40" s="54" t="s">
        <v>8</v>
      </c>
      <c r="G40" s="54" t="s">
        <v>9</v>
      </c>
      <c r="H40" s="54"/>
      <c r="I40" s="54" t="s">
        <v>10</v>
      </c>
      <c r="J40" s="133" t="s">
        <v>8</v>
      </c>
      <c r="K40" s="133"/>
      <c r="L40" s="147" t="s">
        <v>9</v>
      </c>
      <c r="M40" s="148"/>
      <c r="N40" s="133" t="s">
        <v>10</v>
      </c>
      <c r="O40" s="133"/>
      <c r="P40" s="71" t="s">
        <v>8</v>
      </c>
      <c r="Q40" s="54" t="s">
        <v>9</v>
      </c>
      <c r="R40" s="54" t="s">
        <v>10</v>
      </c>
      <c r="S40" s="10"/>
    </row>
    <row r="41" spans="1:27" x14ac:dyDescent="0.25">
      <c r="A41" s="57">
        <v>1</v>
      </c>
      <c r="B41" s="133">
        <v>2</v>
      </c>
      <c r="C41" s="133"/>
      <c r="D41" s="133"/>
      <c r="E41" s="133"/>
      <c r="F41" s="54">
        <v>3</v>
      </c>
      <c r="G41" s="54">
        <v>4</v>
      </c>
      <c r="H41" s="54"/>
      <c r="I41" s="54">
        <v>5</v>
      </c>
      <c r="J41" s="133">
        <v>6</v>
      </c>
      <c r="K41" s="133"/>
      <c r="L41" s="147">
        <v>7</v>
      </c>
      <c r="M41" s="148"/>
      <c r="N41" s="147">
        <v>8</v>
      </c>
      <c r="O41" s="148"/>
      <c r="P41" s="54">
        <v>9</v>
      </c>
      <c r="Q41" s="54">
        <v>10</v>
      </c>
      <c r="R41" s="54">
        <v>11</v>
      </c>
      <c r="S41" s="12"/>
    </row>
    <row r="42" spans="1:27" ht="66" customHeight="1" x14ac:dyDescent="0.25">
      <c r="A42" s="60">
        <v>1</v>
      </c>
      <c r="B42" s="134" t="s">
        <v>36</v>
      </c>
      <c r="C42" s="134"/>
      <c r="D42" s="134"/>
      <c r="E42" s="134"/>
      <c r="F42" s="72"/>
      <c r="G42" s="170">
        <f>500000-450000+72500</f>
        <v>122500</v>
      </c>
      <c r="H42" s="170"/>
      <c r="I42" s="72">
        <f>F42+G42</f>
        <v>122500</v>
      </c>
      <c r="J42" s="135"/>
      <c r="K42" s="135"/>
      <c r="L42" s="135">
        <f>Q63</f>
        <v>78174.45</v>
      </c>
      <c r="M42" s="135"/>
      <c r="N42" s="135">
        <f>J42+L42</f>
        <v>78174.45</v>
      </c>
      <c r="O42" s="135"/>
      <c r="P42" s="72"/>
      <c r="Q42" s="72">
        <f>L42-G42</f>
        <v>-44325.55</v>
      </c>
      <c r="R42" s="72">
        <f>P42+Q42</f>
        <v>-44325.55</v>
      </c>
      <c r="S42" s="10"/>
    </row>
    <row r="43" spans="1:27" ht="48.75" customHeight="1" x14ac:dyDescent="0.25">
      <c r="A43" s="60">
        <v>2</v>
      </c>
      <c r="B43" s="134" t="s">
        <v>75</v>
      </c>
      <c r="C43" s="134"/>
      <c r="D43" s="134"/>
      <c r="E43" s="134"/>
      <c r="F43" s="72"/>
      <c r="G43" s="171">
        <f>83400-33400</f>
        <v>50000</v>
      </c>
      <c r="H43" s="172"/>
      <c r="I43" s="72">
        <f>F43+G43</f>
        <v>50000</v>
      </c>
      <c r="J43" s="135"/>
      <c r="K43" s="135"/>
      <c r="L43" s="135">
        <f>R74</f>
        <v>49995.31</v>
      </c>
      <c r="M43" s="135"/>
      <c r="N43" s="135">
        <f>J43+L43</f>
        <v>49995.31</v>
      </c>
      <c r="O43" s="135"/>
      <c r="P43" s="72"/>
      <c r="Q43" s="72">
        <f>L43-G43</f>
        <v>-4.6900000000023283</v>
      </c>
      <c r="R43" s="72">
        <f>P43+Q43</f>
        <v>-4.6900000000023283</v>
      </c>
      <c r="S43" s="10"/>
    </row>
    <row r="44" spans="1:27" ht="34.5" customHeight="1" x14ac:dyDescent="0.25">
      <c r="A44" s="60">
        <v>3</v>
      </c>
      <c r="B44" s="164" t="s">
        <v>76</v>
      </c>
      <c r="C44" s="165"/>
      <c r="D44" s="165"/>
      <c r="E44" s="166"/>
      <c r="F44" s="72"/>
      <c r="G44" s="171">
        <v>33400</v>
      </c>
      <c r="H44" s="172"/>
      <c r="I44" s="72">
        <f>F44+G44</f>
        <v>33400</v>
      </c>
      <c r="J44" s="135"/>
      <c r="K44" s="135"/>
      <c r="L44" s="135">
        <f>Q83</f>
        <v>33371.86</v>
      </c>
      <c r="M44" s="135"/>
      <c r="N44" s="135">
        <f>J44+L44</f>
        <v>33371.86</v>
      </c>
      <c r="O44" s="135"/>
      <c r="P44" s="72"/>
      <c r="Q44" s="72">
        <f>L44-G44</f>
        <v>-28.139999999999418</v>
      </c>
      <c r="R44" s="72">
        <f>P44+Q44</f>
        <v>-28.139999999999418</v>
      </c>
      <c r="S44" s="10"/>
    </row>
    <row r="45" spans="1:27" ht="18" customHeight="1" x14ac:dyDescent="0.25">
      <c r="A45" s="56"/>
      <c r="B45" s="79" t="s">
        <v>15</v>
      </c>
      <c r="C45" s="79"/>
      <c r="D45" s="79"/>
      <c r="E45" s="79"/>
      <c r="F45" s="72"/>
      <c r="G45" s="72">
        <f>G42+G43+G44</f>
        <v>205900</v>
      </c>
      <c r="H45" s="72"/>
      <c r="I45" s="72">
        <f>F45+G45</f>
        <v>205900</v>
      </c>
      <c r="J45" s="135"/>
      <c r="K45" s="135"/>
      <c r="L45" s="135">
        <f>L42+L43+L44</f>
        <v>161541.62</v>
      </c>
      <c r="M45" s="135" t="e">
        <f>M42+M43+#REF!</f>
        <v>#REF!</v>
      </c>
      <c r="N45" s="135">
        <f>L45</f>
        <v>161541.62</v>
      </c>
      <c r="O45" s="135"/>
      <c r="P45" s="72"/>
      <c r="Q45" s="72">
        <f>Q42+Q43+Q44</f>
        <v>-44358.380000000005</v>
      </c>
      <c r="R45" s="72">
        <f>P45+Q45</f>
        <v>-44358.380000000005</v>
      </c>
      <c r="W45" s="69"/>
    </row>
    <row r="46" spans="1:27" ht="19.5" customHeight="1" x14ac:dyDescent="0.25">
      <c r="A46" s="56"/>
      <c r="B46" s="136" t="s">
        <v>70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</row>
    <row r="47" spans="1:27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27" ht="15.75" x14ac:dyDescent="0.25">
      <c r="A48" s="29" t="s">
        <v>54</v>
      </c>
      <c r="B48" s="52" t="s">
        <v>63</v>
      </c>
    </row>
    <row r="49" spans="1:21" ht="15.75" x14ac:dyDescent="0.25">
      <c r="B49" s="4"/>
      <c r="R49" s="5" t="s">
        <v>62</v>
      </c>
    </row>
    <row r="50" spans="1:21" ht="30.75" customHeight="1" x14ac:dyDescent="0.25">
      <c r="A50" s="137" t="s">
        <v>16</v>
      </c>
      <c r="B50" s="126" t="s">
        <v>18</v>
      </c>
      <c r="C50" s="127"/>
      <c r="D50" s="127"/>
      <c r="E50" s="128"/>
      <c r="F50" s="123" t="s">
        <v>11</v>
      </c>
      <c r="G50" s="124"/>
      <c r="H50" s="124"/>
      <c r="I50" s="125"/>
      <c r="J50" s="123" t="s">
        <v>61</v>
      </c>
      <c r="K50" s="124"/>
      <c r="L50" s="124"/>
      <c r="M50" s="124"/>
      <c r="N50" s="124"/>
      <c r="O50" s="125"/>
      <c r="P50" s="123" t="s">
        <v>12</v>
      </c>
      <c r="Q50" s="124"/>
      <c r="R50" s="125"/>
    </row>
    <row r="51" spans="1:21" ht="33" customHeight="1" x14ac:dyDescent="0.25">
      <c r="A51" s="138"/>
      <c r="B51" s="129"/>
      <c r="C51" s="130"/>
      <c r="D51" s="130"/>
      <c r="E51" s="131"/>
      <c r="F51" s="9" t="s">
        <v>8</v>
      </c>
      <c r="G51" s="9" t="s">
        <v>9</v>
      </c>
      <c r="H51" s="9"/>
      <c r="I51" s="9" t="s">
        <v>10</v>
      </c>
      <c r="J51" s="123" t="s">
        <v>8</v>
      </c>
      <c r="K51" s="125"/>
      <c r="L51" s="123" t="s">
        <v>9</v>
      </c>
      <c r="M51" s="125"/>
      <c r="N51" s="123" t="s">
        <v>10</v>
      </c>
      <c r="O51" s="125"/>
      <c r="P51" s="9" t="s">
        <v>8</v>
      </c>
      <c r="Q51" s="9" t="s">
        <v>9</v>
      </c>
      <c r="R51" s="9" t="s">
        <v>10</v>
      </c>
    </row>
    <row r="52" spans="1:21" ht="18" customHeight="1" x14ac:dyDescent="0.25">
      <c r="A52" s="15">
        <v>1</v>
      </c>
      <c r="B52" s="123">
        <v>1</v>
      </c>
      <c r="C52" s="124"/>
      <c r="D52" s="124"/>
      <c r="E52" s="125"/>
      <c r="F52" s="9">
        <v>2</v>
      </c>
      <c r="G52" s="9">
        <v>3</v>
      </c>
      <c r="H52" s="9"/>
      <c r="I52" s="9">
        <v>4</v>
      </c>
      <c r="J52" s="123">
        <v>5</v>
      </c>
      <c r="K52" s="125"/>
      <c r="L52" s="123">
        <v>6</v>
      </c>
      <c r="M52" s="125"/>
      <c r="N52" s="123">
        <v>7</v>
      </c>
      <c r="O52" s="125"/>
      <c r="P52" s="9">
        <v>8</v>
      </c>
      <c r="Q52" s="9">
        <v>9</v>
      </c>
      <c r="R52" s="9">
        <v>10</v>
      </c>
    </row>
    <row r="53" spans="1:21" ht="64.5" customHeight="1" x14ac:dyDescent="0.25">
      <c r="A53" s="11"/>
      <c r="B53" s="149" t="s">
        <v>24</v>
      </c>
      <c r="C53" s="150"/>
      <c r="D53" s="150"/>
      <c r="E53" s="151"/>
      <c r="F53" s="17"/>
      <c r="G53" s="17">
        <f>G45</f>
        <v>205900</v>
      </c>
      <c r="H53" s="17"/>
      <c r="I53" s="17">
        <f>F53+G53</f>
        <v>205900</v>
      </c>
      <c r="J53" s="84"/>
      <c r="K53" s="85"/>
      <c r="L53" s="84">
        <f>L45</f>
        <v>161541.62</v>
      </c>
      <c r="M53" s="85"/>
      <c r="N53" s="84">
        <f>J53+L53</f>
        <v>161541.62</v>
      </c>
      <c r="O53" s="85"/>
      <c r="P53" s="17"/>
      <c r="Q53" s="17">
        <f>Q45</f>
        <v>-44358.380000000005</v>
      </c>
      <c r="R53" s="17">
        <f>P53+Q53</f>
        <v>-44358.380000000005</v>
      </c>
    </row>
    <row r="54" spans="1:21" ht="17.25" customHeight="1" x14ac:dyDescent="0.25">
      <c r="A54" s="11"/>
      <c r="B54" s="86" t="s">
        <v>15</v>
      </c>
      <c r="C54" s="87"/>
      <c r="D54" s="87"/>
      <c r="E54" s="88"/>
      <c r="F54" s="16"/>
      <c r="G54" s="16">
        <f>G53</f>
        <v>205900</v>
      </c>
      <c r="H54" s="16"/>
      <c r="I54" s="16">
        <f>F54+G54</f>
        <v>205900</v>
      </c>
      <c r="J54" s="84"/>
      <c r="K54" s="85"/>
      <c r="L54" s="84">
        <f>L53</f>
        <v>161541.62</v>
      </c>
      <c r="M54" s="85"/>
      <c r="N54" s="84">
        <f>J54+L54</f>
        <v>161541.62</v>
      </c>
      <c r="O54" s="85"/>
      <c r="P54" s="16"/>
      <c r="Q54" s="16">
        <f>Q53</f>
        <v>-44358.380000000005</v>
      </c>
      <c r="R54" s="16">
        <f>P54+Q54</f>
        <v>-44358.380000000005</v>
      </c>
    </row>
    <row r="56" spans="1:21" ht="15.75" x14ac:dyDescent="0.25">
      <c r="A56" s="29" t="s">
        <v>64</v>
      </c>
      <c r="B56" s="4" t="s">
        <v>65</v>
      </c>
    </row>
    <row r="57" spans="1:21" ht="15.75" x14ac:dyDescent="0.25">
      <c r="B57" s="4"/>
    </row>
    <row r="58" spans="1:21" ht="48" customHeight="1" x14ac:dyDescent="0.25">
      <c r="A58" s="132" t="s">
        <v>16</v>
      </c>
      <c r="B58" s="132" t="s">
        <v>21</v>
      </c>
      <c r="C58" s="132"/>
      <c r="D58" s="132"/>
      <c r="E58" s="132"/>
      <c r="F58" s="132" t="s">
        <v>19</v>
      </c>
      <c r="G58" s="132" t="s">
        <v>20</v>
      </c>
      <c r="H58" s="132"/>
      <c r="I58" s="132"/>
      <c r="J58" s="132" t="s">
        <v>11</v>
      </c>
      <c r="K58" s="132"/>
      <c r="L58" s="132"/>
      <c r="M58" s="132"/>
      <c r="N58" s="132"/>
      <c r="O58" s="132"/>
      <c r="P58" s="133" t="s">
        <v>72</v>
      </c>
      <c r="Q58" s="132"/>
      <c r="R58" s="132"/>
      <c r="S58" s="132" t="s">
        <v>12</v>
      </c>
      <c r="T58" s="132"/>
      <c r="U58" s="132"/>
    </row>
    <row r="59" spans="1:21" ht="36.75" customHeight="1" x14ac:dyDescent="0.25">
      <c r="A59" s="132"/>
      <c r="B59" s="132"/>
      <c r="C59" s="132"/>
      <c r="D59" s="132"/>
      <c r="E59" s="132"/>
      <c r="F59" s="132"/>
      <c r="G59" s="132"/>
      <c r="H59" s="132"/>
      <c r="I59" s="132"/>
      <c r="J59" s="132" t="s">
        <v>8</v>
      </c>
      <c r="K59" s="132"/>
      <c r="L59" s="132" t="s">
        <v>9</v>
      </c>
      <c r="M59" s="132"/>
      <c r="N59" s="132" t="s">
        <v>10</v>
      </c>
      <c r="O59" s="132"/>
      <c r="P59" s="9" t="s">
        <v>8</v>
      </c>
      <c r="Q59" s="9" t="s">
        <v>9</v>
      </c>
      <c r="R59" s="9" t="s">
        <v>10</v>
      </c>
      <c r="S59" s="9" t="s">
        <v>8</v>
      </c>
      <c r="T59" s="9" t="s">
        <v>9</v>
      </c>
      <c r="U59" s="9" t="s">
        <v>10</v>
      </c>
    </row>
    <row r="60" spans="1:21" x14ac:dyDescent="0.25">
      <c r="A60" s="19">
        <v>1</v>
      </c>
      <c r="B60" s="116">
        <v>2</v>
      </c>
      <c r="C60" s="117"/>
      <c r="D60" s="117"/>
      <c r="E60" s="118"/>
      <c r="F60" s="19">
        <v>3</v>
      </c>
      <c r="G60" s="116">
        <v>4</v>
      </c>
      <c r="H60" s="117"/>
      <c r="I60" s="118"/>
      <c r="J60" s="116">
        <v>5</v>
      </c>
      <c r="K60" s="118"/>
      <c r="L60" s="116">
        <v>6</v>
      </c>
      <c r="M60" s="118"/>
      <c r="N60" s="116">
        <v>7</v>
      </c>
      <c r="O60" s="118"/>
      <c r="P60" s="19">
        <v>8</v>
      </c>
      <c r="Q60" s="19">
        <v>9</v>
      </c>
      <c r="R60" s="19">
        <v>10</v>
      </c>
      <c r="S60" s="19">
        <v>11</v>
      </c>
      <c r="T60" s="19">
        <v>12</v>
      </c>
      <c r="U60" s="19">
        <v>13</v>
      </c>
    </row>
    <row r="61" spans="1:21" ht="21.75" customHeight="1" x14ac:dyDescent="0.25">
      <c r="A61" s="56"/>
      <c r="B61" s="156" t="s">
        <v>84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8"/>
    </row>
    <row r="62" spans="1:21" ht="20.25" customHeight="1" x14ac:dyDescent="0.25">
      <c r="A62" s="73">
        <v>1</v>
      </c>
      <c r="B62" s="109" t="s">
        <v>30</v>
      </c>
      <c r="C62" s="109"/>
      <c r="D62" s="109"/>
      <c r="E62" s="109"/>
      <c r="F62" s="56"/>
      <c r="G62" s="105"/>
      <c r="H62" s="105"/>
      <c r="I62" s="105"/>
      <c r="J62" s="105"/>
      <c r="K62" s="105"/>
      <c r="L62" s="105"/>
      <c r="M62" s="105"/>
      <c r="N62" s="105"/>
      <c r="O62" s="105"/>
      <c r="P62" s="56"/>
      <c r="Q62" s="56"/>
      <c r="R62" s="56"/>
      <c r="S62" s="56"/>
      <c r="T62" s="56"/>
      <c r="U62" s="56"/>
    </row>
    <row r="63" spans="1:21" ht="24" customHeight="1" x14ac:dyDescent="0.25">
      <c r="A63" s="73"/>
      <c r="B63" s="78" t="s">
        <v>25</v>
      </c>
      <c r="C63" s="78"/>
      <c r="D63" s="78"/>
      <c r="E63" s="78"/>
      <c r="F63" s="18" t="s">
        <v>23</v>
      </c>
      <c r="G63" s="106" t="s">
        <v>28</v>
      </c>
      <c r="H63" s="106"/>
      <c r="I63" s="106"/>
      <c r="J63" s="105"/>
      <c r="K63" s="105"/>
      <c r="L63" s="107">
        <f>G42</f>
        <v>122500</v>
      </c>
      <c r="M63" s="107"/>
      <c r="N63" s="108">
        <f>L63</f>
        <v>122500</v>
      </c>
      <c r="O63" s="108"/>
      <c r="P63" s="59"/>
      <c r="Q63" s="58">
        <f>78174.45</f>
        <v>78174.45</v>
      </c>
      <c r="R63" s="58">
        <f>Q63</f>
        <v>78174.45</v>
      </c>
      <c r="S63" s="60"/>
      <c r="T63" s="58">
        <f>Q63-L63</f>
        <v>-44325.55</v>
      </c>
      <c r="U63" s="58">
        <f>T63</f>
        <v>-44325.55</v>
      </c>
    </row>
    <row r="64" spans="1:21" ht="23.25" customHeight="1" x14ac:dyDescent="0.25">
      <c r="A64" s="73"/>
      <c r="B64" s="153" t="s">
        <v>89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5"/>
    </row>
    <row r="65" spans="1:25" ht="18" customHeight="1" x14ac:dyDescent="0.25">
      <c r="A65" s="73">
        <v>2</v>
      </c>
      <c r="B65" s="168" t="s">
        <v>31</v>
      </c>
      <c r="C65" s="168"/>
      <c r="D65" s="168"/>
      <c r="E65" s="168"/>
      <c r="F65" s="53"/>
      <c r="G65" s="152"/>
      <c r="H65" s="152"/>
      <c r="I65" s="152"/>
      <c r="J65" s="159"/>
      <c r="K65" s="159"/>
      <c r="L65" s="152"/>
      <c r="M65" s="152"/>
      <c r="N65" s="162"/>
      <c r="O65" s="162"/>
      <c r="P65" s="61"/>
      <c r="Q65" s="62"/>
      <c r="R65" s="62"/>
      <c r="S65" s="62"/>
      <c r="T65" s="62"/>
      <c r="U65" s="62"/>
    </row>
    <row r="66" spans="1:25" ht="36" customHeight="1" x14ac:dyDescent="0.25">
      <c r="A66" s="73"/>
      <c r="B66" s="169" t="s">
        <v>66</v>
      </c>
      <c r="C66" s="169"/>
      <c r="D66" s="169"/>
      <c r="E66" s="169"/>
      <c r="F66" s="53" t="s">
        <v>26</v>
      </c>
      <c r="G66" s="152" t="s">
        <v>34</v>
      </c>
      <c r="H66" s="152"/>
      <c r="I66" s="152"/>
      <c r="J66" s="159"/>
      <c r="K66" s="159"/>
      <c r="L66" s="160">
        <v>2</v>
      </c>
      <c r="M66" s="160"/>
      <c r="N66" s="161">
        <f>L66</f>
        <v>2</v>
      </c>
      <c r="O66" s="162"/>
      <c r="P66" s="61"/>
      <c r="Q66" s="62">
        <v>2</v>
      </c>
      <c r="R66" s="62">
        <f>Q66</f>
        <v>2</v>
      </c>
      <c r="S66" s="62"/>
      <c r="T66" s="62">
        <f>Q66-L66</f>
        <v>0</v>
      </c>
      <c r="U66" s="62">
        <f>T66</f>
        <v>0</v>
      </c>
    </row>
    <row r="67" spans="1:25" ht="18.75" customHeight="1" x14ac:dyDescent="0.25">
      <c r="A67" s="73">
        <v>3</v>
      </c>
      <c r="B67" s="109" t="s">
        <v>32</v>
      </c>
      <c r="C67" s="109"/>
      <c r="D67" s="109"/>
      <c r="E67" s="109"/>
      <c r="F67" s="18"/>
      <c r="G67" s="106"/>
      <c r="H67" s="106"/>
      <c r="I67" s="106"/>
      <c r="J67" s="105"/>
      <c r="K67" s="105"/>
      <c r="L67" s="106"/>
      <c r="M67" s="106"/>
      <c r="N67" s="113"/>
      <c r="O67" s="113"/>
      <c r="P67" s="56"/>
      <c r="Q67" s="60"/>
      <c r="R67" s="60"/>
      <c r="S67" s="60"/>
      <c r="T67" s="58"/>
      <c r="U67" s="58"/>
    </row>
    <row r="68" spans="1:25" ht="32.25" customHeight="1" x14ac:dyDescent="0.25">
      <c r="A68" s="73"/>
      <c r="B68" s="122" t="s">
        <v>68</v>
      </c>
      <c r="C68" s="122"/>
      <c r="D68" s="122"/>
      <c r="E68" s="122"/>
      <c r="F68" s="18" t="s">
        <v>23</v>
      </c>
      <c r="G68" s="106" t="s">
        <v>29</v>
      </c>
      <c r="H68" s="106"/>
      <c r="I68" s="106"/>
      <c r="J68" s="105"/>
      <c r="K68" s="105"/>
      <c r="L68" s="107">
        <f>L63/L66</f>
        <v>61250</v>
      </c>
      <c r="M68" s="107"/>
      <c r="N68" s="108">
        <f>L68</f>
        <v>61250</v>
      </c>
      <c r="O68" s="108"/>
      <c r="P68" s="59"/>
      <c r="Q68" s="58">
        <f>Q63/Q66</f>
        <v>39087.224999999999</v>
      </c>
      <c r="R68" s="58">
        <f>Q68</f>
        <v>39087.224999999999</v>
      </c>
      <c r="S68" s="58"/>
      <c r="T68" s="58">
        <f>Q68-L68</f>
        <v>-22162.775000000001</v>
      </c>
      <c r="U68" s="58">
        <f>T68</f>
        <v>-22162.775000000001</v>
      </c>
      <c r="W68" s="69"/>
      <c r="X68" s="77"/>
      <c r="Y68" s="69"/>
    </row>
    <row r="69" spans="1:25" ht="21.75" customHeight="1" x14ac:dyDescent="0.25">
      <c r="A69" s="73"/>
      <c r="B69" s="164" t="s">
        <v>90</v>
      </c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6"/>
    </row>
    <row r="70" spans="1:25" ht="19.5" customHeight="1" x14ac:dyDescent="0.25">
      <c r="A70" s="73">
        <v>4</v>
      </c>
      <c r="B70" s="109" t="s">
        <v>33</v>
      </c>
      <c r="C70" s="109"/>
      <c r="D70" s="109"/>
      <c r="E70" s="109"/>
      <c r="F70" s="18"/>
      <c r="G70" s="106"/>
      <c r="H70" s="106"/>
      <c r="I70" s="106"/>
      <c r="J70" s="105"/>
      <c r="K70" s="105"/>
      <c r="L70" s="106"/>
      <c r="M70" s="106"/>
      <c r="N70" s="113"/>
      <c r="O70" s="113"/>
      <c r="P70" s="56"/>
      <c r="Q70" s="60"/>
      <c r="R70" s="60"/>
      <c r="S70" s="60"/>
      <c r="T70" s="58"/>
      <c r="U70" s="58"/>
    </row>
    <row r="71" spans="1:25" ht="53.25" customHeight="1" x14ac:dyDescent="0.25">
      <c r="A71" s="73"/>
      <c r="B71" s="78" t="s">
        <v>69</v>
      </c>
      <c r="C71" s="78"/>
      <c r="D71" s="78"/>
      <c r="E71" s="78"/>
      <c r="F71" s="18" t="s">
        <v>27</v>
      </c>
      <c r="G71" s="106" t="s">
        <v>29</v>
      </c>
      <c r="H71" s="106"/>
      <c r="I71" s="106"/>
      <c r="J71" s="105"/>
      <c r="K71" s="105"/>
      <c r="L71" s="163">
        <f>L66/8*100</f>
        <v>25</v>
      </c>
      <c r="M71" s="163"/>
      <c r="N71" s="167">
        <f>L71</f>
        <v>25</v>
      </c>
      <c r="O71" s="113"/>
      <c r="P71" s="56"/>
      <c r="Q71" s="63">
        <f>Q66/8*100</f>
        <v>25</v>
      </c>
      <c r="R71" s="63">
        <f>Q71</f>
        <v>25</v>
      </c>
      <c r="S71" s="60"/>
      <c r="T71" s="58">
        <f>Q71-L71</f>
        <v>0</v>
      </c>
      <c r="U71" s="58">
        <f>T71</f>
        <v>0</v>
      </c>
    </row>
    <row r="72" spans="1:25" ht="20.25" customHeight="1" x14ac:dyDescent="0.25">
      <c r="A72" s="73"/>
      <c r="B72" s="119" t="s">
        <v>74</v>
      </c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1"/>
    </row>
    <row r="73" spans="1:25" ht="21.75" customHeight="1" x14ac:dyDescent="0.25">
      <c r="A73" s="73">
        <v>1</v>
      </c>
      <c r="B73" s="109" t="s">
        <v>30</v>
      </c>
      <c r="C73" s="109"/>
      <c r="D73" s="109"/>
      <c r="E73" s="109"/>
      <c r="F73" s="56"/>
      <c r="G73" s="105"/>
      <c r="H73" s="105"/>
      <c r="I73" s="105"/>
      <c r="J73" s="105"/>
      <c r="K73" s="105"/>
      <c r="L73" s="105"/>
      <c r="M73" s="105"/>
      <c r="N73" s="105"/>
      <c r="O73" s="105"/>
      <c r="P73" s="56"/>
      <c r="Q73" s="56"/>
      <c r="R73" s="56"/>
      <c r="S73" s="56"/>
      <c r="T73" s="56"/>
      <c r="U73" s="56"/>
    </row>
    <row r="74" spans="1:25" ht="18" customHeight="1" x14ac:dyDescent="0.25">
      <c r="A74" s="73"/>
      <c r="B74" s="78" t="s">
        <v>25</v>
      </c>
      <c r="C74" s="78"/>
      <c r="D74" s="78"/>
      <c r="E74" s="78"/>
      <c r="F74" s="18" t="s">
        <v>23</v>
      </c>
      <c r="G74" s="106" t="s">
        <v>28</v>
      </c>
      <c r="H74" s="106"/>
      <c r="I74" s="106"/>
      <c r="J74" s="105"/>
      <c r="K74" s="105"/>
      <c r="L74" s="107">
        <f>G43</f>
        <v>50000</v>
      </c>
      <c r="M74" s="107"/>
      <c r="N74" s="108">
        <f>L74</f>
        <v>50000</v>
      </c>
      <c r="O74" s="108"/>
      <c r="P74" s="59"/>
      <c r="Q74" s="58">
        <v>49995.31</v>
      </c>
      <c r="R74" s="58">
        <f>Q74</f>
        <v>49995.31</v>
      </c>
      <c r="S74" s="60"/>
      <c r="T74" s="58">
        <f>Q74-L74</f>
        <v>-4.6900000000023283</v>
      </c>
      <c r="U74" s="58">
        <f>T74</f>
        <v>-4.6900000000023283</v>
      </c>
    </row>
    <row r="75" spans="1:25" ht="18.75" customHeight="1" x14ac:dyDescent="0.25">
      <c r="A75" s="73"/>
      <c r="B75" s="110" t="s">
        <v>91</v>
      </c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2"/>
    </row>
    <row r="76" spans="1:25" ht="17.25" customHeight="1" x14ac:dyDescent="0.25">
      <c r="A76" s="73">
        <v>2</v>
      </c>
      <c r="B76" s="109" t="s">
        <v>31</v>
      </c>
      <c r="C76" s="109"/>
      <c r="D76" s="109"/>
      <c r="E76" s="109"/>
      <c r="F76" s="18"/>
      <c r="G76" s="106"/>
      <c r="H76" s="106"/>
      <c r="I76" s="106"/>
      <c r="J76" s="105"/>
      <c r="K76" s="105"/>
      <c r="L76" s="106"/>
      <c r="M76" s="106"/>
      <c r="N76" s="113"/>
      <c r="O76" s="113"/>
      <c r="P76" s="56"/>
      <c r="Q76" s="64"/>
      <c r="R76" s="64"/>
      <c r="S76" s="64"/>
      <c r="T76" s="64"/>
      <c r="U76" s="64"/>
    </row>
    <row r="77" spans="1:25" ht="48.75" customHeight="1" x14ac:dyDescent="0.25">
      <c r="A77" s="73"/>
      <c r="B77" s="78" t="s">
        <v>77</v>
      </c>
      <c r="C77" s="78"/>
      <c r="D77" s="78"/>
      <c r="E77" s="78"/>
      <c r="F77" s="18" t="s">
        <v>26</v>
      </c>
      <c r="G77" s="106" t="s">
        <v>34</v>
      </c>
      <c r="H77" s="106"/>
      <c r="I77" s="106"/>
      <c r="J77" s="105"/>
      <c r="K77" s="105"/>
      <c r="L77" s="114">
        <v>1</v>
      </c>
      <c r="M77" s="114"/>
      <c r="N77" s="115">
        <f>L77</f>
        <v>1</v>
      </c>
      <c r="O77" s="115"/>
      <c r="P77" s="56"/>
      <c r="Q77" s="65">
        <v>1</v>
      </c>
      <c r="R77" s="65">
        <f>Q77</f>
        <v>1</v>
      </c>
      <c r="S77" s="64"/>
      <c r="T77" s="63">
        <f>Q77-L77</f>
        <v>0</v>
      </c>
      <c r="U77" s="63">
        <f>T77</f>
        <v>0</v>
      </c>
    </row>
    <row r="78" spans="1:25" ht="21" customHeight="1" x14ac:dyDescent="0.25">
      <c r="A78" s="73">
        <v>3</v>
      </c>
      <c r="B78" s="109" t="s">
        <v>32</v>
      </c>
      <c r="C78" s="109"/>
      <c r="D78" s="109"/>
      <c r="E78" s="109"/>
      <c r="F78" s="18"/>
      <c r="G78" s="106"/>
      <c r="H78" s="106"/>
      <c r="I78" s="106"/>
      <c r="J78" s="105"/>
      <c r="K78" s="105"/>
      <c r="L78" s="106"/>
      <c r="M78" s="106"/>
      <c r="N78" s="113"/>
      <c r="O78" s="113"/>
      <c r="P78" s="56"/>
      <c r="Q78" s="60"/>
      <c r="R78" s="60"/>
      <c r="S78" s="60"/>
      <c r="T78" s="58"/>
      <c r="U78" s="58"/>
    </row>
    <row r="79" spans="1:25" ht="32.25" customHeight="1" x14ac:dyDescent="0.25">
      <c r="A79" s="73"/>
      <c r="B79" s="122" t="s">
        <v>78</v>
      </c>
      <c r="C79" s="122"/>
      <c r="D79" s="122"/>
      <c r="E79" s="122"/>
      <c r="F79" s="18" t="s">
        <v>23</v>
      </c>
      <c r="G79" s="106" t="s">
        <v>29</v>
      </c>
      <c r="H79" s="106"/>
      <c r="I79" s="106"/>
      <c r="J79" s="105"/>
      <c r="K79" s="105"/>
      <c r="L79" s="107">
        <f>L74/L77</f>
        <v>50000</v>
      </c>
      <c r="M79" s="107"/>
      <c r="N79" s="108">
        <f>L79</f>
        <v>50000</v>
      </c>
      <c r="O79" s="108"/>
      <c r="P79" s="59"/>
      <c r="Q79" s="58">
        <f>Q74/Q77</f>
        <v>49995.31</v>
      </c>
      <c r="R79" s="58">
        <f>Q79</f>
        <v>49995.31</v>
      </c>
      <c r="S79" s="58"/>
      <c r="T79" s="66">
        <f>Q79-L79</f>
        <v>-4.6900000000023283</v>
      </c>
      <c r="U79" s="66">
        <f>T79</f>
        <v>-4.6900000000023283</v>
      </c>
      <c r="W79" s="69"/>
    </row>
    <row r="80" spans="1:25" ht="22.5" customHeight="1" x14ac:dyDescent="0.25">
      <c r="A80" s="73"/>
      <c r="B80" s="78" t="s">
        <v>92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W80" s="69"/>
    </row>
    <row r="81" spans="1:23" ht="21" customHeight="1" x14ac:dyDescent="0.25">
      <c r="A81" s="73"/>
      <c r="B81" s="119" t="s">
        <v>73</v>
      </c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1"/>
      <c r="W81" s="69"/>
    </row>
    <row r="82" spans="1:23" ht="24.75" customHeight="1" x14ac:dyDescent="0.25">
      <c r="A82" s="73">
        <v>1</v>
      </c>
      <c r="B82" s="109" t="s">
        <v>30</v>
      </c>
      <c r="C82" s="109"/>
      <c r="D82" s="109"/>
      <c r="E82" s="109"/>
      <c r="F82" s="56"/>
      <c r="G82" s="105"/>
      <c r="H82" s="105"/>
      <c r="I82" s="105"/>
      <c r="J82" s="105"/>
      <c r="K82" s="105"/>
      <c r="L82" s="105"/>
      <c r="M82" s="105"/>
      <c r="N82" s="105"/>
      <c r="O82" s="105"/>
      <c r="P82" s="56"/>
      <c r="Q82" s="56"/>
      <c r="R82" s="56"/>
      <c r="S82" s="56"/>
      <c r="T82" s="56"/>
      <c r="U82" s="56"/>
      <c r="W82" s="69"/>
    </row>
    <row r="83" spans="1:23" ht="33.75" customHeight="1" x14ac:dyDescent="0.25">
      <c r="A83" s="73"/>
      <c r="B83" s="78" t="s">
        <v>25</v>
      </c>
      <c r="C83" s="78"/>
      <c r="D83" s="78"/>
      <c r="E83" s="78"/>
      <c r="F83" s="18" t="s">
        <v>23</v>
      </c>
      <c r="G83" s="106" t="s">
        <v>79</v>
      </c>
      <c r="H83" s="106"/>
      <c r="I83" s="106"/>
      <c r="J83" s="105"/>
      <c r="K83" s="105"/>
      <c r="L83" s="107">
        <f>G44</f>
        <v>33400</v>
      </c>
      <c r="M83" s="107"/>
      <c r="N83" s="108">
        <f>L83</f>
        <v>33400</v>
      </c>
      <c r="O83" s="108"/>
      <c r="P83" s="59"/>
      <c r="Q83" s="58">
        <v>33371.86</v>
      </c>
      <c r="R83" s="58">
        <f>Q83</f>
        <v>33371.86</v>
      </c>
      <c r="S83" s="60"/>
      <c r="T83" s="58">
        <f>Q83-L83</f>
        <v>-28.139999999999418</v>
      </c>
      <c r="U83" s="58">
        <f>T83</f>
        <v>-28.139999999999418</v>
      </c>
      <c r="W83" s="69"/>
    </row>
    <row r="84" spans="1:23" ht="36" customHeight="1" x14ac:dyDescent="0.25">
      <c r="A84" s="73"/>
      <c r="B84" s="110" t="s">
        <v>85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2"/>
    </row>
    <row r="85" spans="1:23" ht="20.25" customHeight="1" x14ac:dyDescent="0.25">
      <c r="A85" s="73">
        <v>2</v>
      </c>
      <c r="B85" s="109" t="s">
        <v>31</v>
      </c>
      <c r="C85" s="109"/>
      <c r="D85" s="109"/>
      <c r="E85" s="109"/>
      <c r="F85" s="18"/>
      <c r="G85" s="106"/>
      <c r="H85" s="106"/>
      <c r="I85" s="106"/>
      <c r="J85" s="105"/>
      <c r="K85" s="105"/>
      <c r="L85" s="106"/>
      <c r="M85" s="106"/>
      <c r="N85" s="113"/>
      <c r="O85" s="113"/>
      <c r="P85" s="56"/>
      <c r="Q85" s="64"/>
      <c r="R85" s="64"/>
      <c r="S85" s="64"/>
      <c r="T85" s="64"/>
      <c r="U85" s="64"/>
    </row>
    <row r="86" spans="1:23" ht="32.25" customHeight="1" x14ac:dyDescent="0.25">
      <c r="A86" s="73"/>
      <c r="B86" s="78" t="s">
        <v>80</v>
      </c>
      <c r="C86" s="78"/>
      <c r="D86" s="78"/>
      <c r="E86" s="78"/>
      <c r="F86" s="18" t="s">
        <v>26</v>
      </c>
      <c r="G86" s="106" t="s">
        <v>81</v>
      </c>
      <c r="H86" s="106"/>
      <c r="I86" s="106"/>
      <c r="J86" s="105"/>
      <c r="K86" s="105"/>
      <c r="L86" s="114">
        <v>200</v>
      </c>
      <c r="M86" s="114"/>
      <c r="N86" s="115">
        <f>L86</f>
        <v>200</v>
      </c>
      <c r="O86" s="115"/>
      <c r="P86" s="56"/>
      <c r="Q86" s="68">
        <v>170</v>
      </c>
      <c r="R86" s="65">
        <f>Q86</f>
        <v>170</v>
      </c>
      <c r="S86" s="64"/>
      <c r="T86" s="63">
        <f>Q86-L86</f>
        <v>-30</v>
      </c>
      <c r="U86" s="63">
        <f>T86</f>
        <v>-30</v>
      </c>
    </row>
    <row r="87" spans="1:23" ht="21" customHeight="1" x14ac:dyDescent="0.25">
      <c r="A87" s="73"/>
      <c r="B87" s="173" t="s">
        <v>86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5"/>
    </row>
    <row r="88" spans="1:23" ht="20.25" customHeight="1" x14ac:dyDescent="0.25">
      <c r="A88" s="73">
        <v>3</v>
      </c>
      <c r="B88" s="109" t="s">
        <v>32</v>
      </c>
      <c r="C88" s="109"/>
      <c r="D88" s="109"/>
      <c r="E88" s="109"/>
      <c r="F88" s="18"/>
      <c r="G88" s="106"/>
      <c r="H88" s="106"/>
      <c r="I88" s="106"/>
      <c r="J88" s="105"/>
      <c r="K88" s="105"/>
      <c r="L88" s="106"/>
      <c r="M88" s="106"/>
      <c r="N88" s="113"/>
      <c r="O88" s="113"/>
      <c r="P88" s="56"/>
      <c r="Q88" s="60"/>
      <c r="R88" s="60"/>
      <c r="S88" s="60"/>
      <c r="T88" s="58"/>
      <c r="U88" s="58"/>
    </row>
    <row r="89" spans="1:23" ht="32.25" customHeight="1" x14ac:dyDescent="0.25">
      <c r="A89" s="73"/>
      <c r="B89" s="122" t="s">
        <v>83</v>
      </c>
      <c r="C89" s="122"/>
      <c r="D89" s="122"/>
      <c r="E89" s="122"/>
      <c r="F89" s="18" t="s">
        <v>23</v>
      </c>
      <c r="G89" s="106" t="s">
        <v>29</v>
      </c>
      <c r="H89" s="106"/>
      <c r="I89" s="106"/>
      <c r="J89" s="105"/>
      <c r="K89" s="105"/>
      <c r="L89" s="107">
        <f>L83/L86</f>
        <v>167</v>
      </c>
      <c r="M89" s="107"/>
      <c r="N89" s="108">
        <f>L89</f>
        <v>167</v>
      </c>
      <c r="O89" s="108"/>
      <c r="P89" s="59"/>
      <c r="Q89" s="58">
        <f>Q83/Q86</f>
        <v>196.30505882352941</v>
      </c>
      <c r="R89" s="58">
        <f>Q89</f>
        <v>196.30505882352941</v>
      </c>
      <c r="S89" s="58"/>
      <c r="T89" s="66">
        <f>Q89-L89</f>
        <v>29.305058823529407</v>
      </c>
      <c r="U89" s="66">
        <f>T89</f>
        <v>29.305058823529407</v>
      </c>
      <c r="W89" s="69"/>
    </row>
    <row r="90" spans="1:23" ht="18" customHeight="1" x14ac:dyDescent="0.25">
      <c r="A90" s="73"/>
      <c r="B90" s="78" t="s">
        <v>87</v>
      </c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W90" s="69"/>
    </row>
    <row r="91" spans="1:23" ht="32.25" customHeight="1" x14ac:dyDescent="0.25">
      <c r="A91" s="73">
        <v>4</v>
      </c>
      <c r="B91" s="109" t="s">
        <v>33</v>
      </c>
      <c r="C91" s="109"/>
      <c r="D91" s="109"/>
      <c r="E91" s="109"/>
      <c r="F91" s="18"/>
      <c r="G91" s="106"/>
      <c r="H91" s="106"/>
      <c r="I91" s="106"/>
      <c r="J91" s="105"/>
      <c r="K91" s="105"/>
      <c r="L91" s="106"/>
      <c r="M91" s="106"/>
      <c r="N91" s="113"/>
      <c r="O91" s="113"/>
      <c r="P91" s="56"/>
      <c r="Q91" s="60"/>
      <c r="R91" s="60"/>
      <c r="S91" s="60"/>
      <c r="T91" s="58"/>
      <c r="U91" s="58"/>
      <c r="W91" s="69"/>
    </row>
    <row r="92" spans="1:23" ht="32.25" customHeight="1" x14ac:dyDescent="0.25">
      <c r="A92" s="56"/>
      <c r="B92" s="122" t="s">
        <v>82</v>
      </c>
      <c r="C92" s="122"/>
      <c r="D92" s="122"/>
      <c r="E92" s="122"/>
      <c r="F92" s="18" t="s">
        <v>27</v>
      </c>
      <c r="G92" s="106" t="s">
        <v>29</v>
      </c>
      <c r="H92" s="106"/>
      <c r="I92" s="106"/>
      <c r="J92" s="105"/>
      <c r="K92" s="105"/>
      <c r="L92" s="107">
        <f>L86/200*100</f>
        <v>100</v>
      </c>
      <c r="M92" s="107"/>
      <c r="N92" s="108">
        <f>L92</f>
        <v>100</v>
      </c>
      <c r="O92" s="108"/>
      <c r="P92" s="59"/>
      <c r="Q92" s="67">
        <f>Q86/200*100</f>
        <v>85</v>
      </c>
      <c r="R92" s="58">
        <f>Q92</f>
        <v>85</v>
      </c>
      <c r="S92" s="58"/>
      <c r="T92" s="66">
        <f>Q92-L92</f>
        <v>-15</v>
      </c>
      <c r="U92" s="66">
        <f>T92</f>
        <v>-15</v>
      </c>
      <c r="W92" s="69"/>
    </row>
    <row r="93" spans="1:23" ht="23.25" customHeight="1" x14ac:dyDescent="0.25">
      <c r="A93" s="56"/>
      <c r="B93" s="78" t="s">
        <v>88</v>
      </c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</row>
    <row r="94" spans="1:23" ht="30.75" customHeight="1" x14ac:dyDescent="0.25">
      <c r="A94" s="56"/>
      <c r="B94" s="79" t="s">
        <v>93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</row>
    <row r="95" spans="1:23" ht="23.25" customHeight="1" x14ac:dyDescent="0.25">
      <c r="A95" s="10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</row>
    <row r="96" spans="1:23" ht="15.75" x14ac:dyDescent="0.25">
      <c r="A96" s="51" t="s">
        <v>67</v>
      </c>
      <c r="B96" s="51"/>
      <c r="C96" s="20"/>
      <c r="D96" s="20"/>
      <c r="E96" s="20"/>
    </row>
    <row r="97" spans="1:16" ht="15.75" x14ac:dyDescent="0.25">
      <c r="A97" s="51"/>
      <c r="B97" s="51"/>
    </row>
    <row r="98" spans="1:16" ht="15.75" x14ac:dyDescent="0.25">
      <c r="A98" s="51"/>
      <c r="B98" s="70" t="s">
        <v>94</v>
      </c>
    </row>
    <row r="99" spans="1:16" ht="15.75" x14ac:dyDescent="0.25">
      <c r="A99" s="26"/>
      <c r="B99" s="52"/>
    </row>
    <row r="100" spans="1:16" ht="15.75" x14ac:dyDescent="0.25">
      <c r="A100" s="26"/>
      <c r="B100" s="4"/>
    </row>
    <row r="101" spans="1:16" ht="19.5" customHeight="1" x14ac:dyDescent="0.25">
      <c r="B101" s="4" t="s">
        <v>95</v>
      </c>
      <c r="J101" s="75"/>
      <c r="K101" s="6"/>
      <c r="N101" s="178" t="s">
        <v>97</v>
      </c>
      <c r="O101" s="178"/>
      <c r="P101" s="178"/>
    </row>
    <row r="102" spans="1:16" ht="15" customHeight="1" x14ac:dyDescent="0.25">
      <c r="B102" s="14"/>
      <c r="J102" s="176" t="s">
        <v>22</v>
      </c>
      <c r="K102" s="176"/>
      <c r="N102" s="179" t="s">
        <v>98</v>
      </c>
      <c r="O102" s="179"/>
      <c r="P102" s="179"/>
    </row>
    <row r="103" spans="1:16" ht="15" customHeight="1" x14ac:dyDescent="0.25">
      <c r="B103" s="26"/>
      <c r="J103" s="74"/>
      <c r="N103" s="76"/>
      <c r="O103" s="26"/>
    </row>
    <row r="104" spans="1:16" ht="15.75" x14ac:dyDescent="0.25">
      <c r="B104" s="51"/>
      <c r="N104" s="26"/>
      <c r="O104" s="26"/>
    </row>
    <row r="105" spans="1:16" ht="15" customHeight="1" x14ac:dyDescent="0.25">
      <c r="B105" s="51" t="s">
        <v>96</v>
      </c>
      <c r="J105" s="75"/>
      <c r="K105" s="6"/>
      <c r="N105" s="178" t="s">
        <v>99</v>
      </c>
      <c r="O105" s="178"/>
      <c r="P105" s="178"/>
    </row>
    <row r="106" spans="1:16" ht="15.75" customHeight="1" x14ac:dyDescent="0.25">
      <c r="J106" s="177" t="s">
        <v>22</v>
      </c>
      <c r="K106" s="177"/>
      <c r="N106" s="179" t="s">
        <v>98</v>
      </c>
      <c r="O106" s="179"/>
      <c r="P106" s="179"/>
    </row>
  </sheetData>
  <mergeCells count="224">
    <mergeCell ref="B91:E91"/>
    <mergeCell ref="G91:I91"/>
    <mergeCell ref="J102:K102"/>
    <mergeCell ref="J106:K106"/>
    <mergeCell ref="N101:P101"/>
    <mergeCell ref="N102:P102"/>
    <mergeCell ref="N105:P105"/>
    <mergeCell ref="N106:P106"/>
    <mergeCell ref="L88:M88"/>
    <mergeCell ref="N88:O88"/>
    <mergeCell ref="J89:K89"/>
    <mergeCell ref="N92:O92"/>
    <mergeCell ref="B93:U93"/>
    <mergeCell ref="B92:E92"/>
    <mergeCell ref="G92:I92"/>
    <mergeCell ref="J92:K92"/>
    <mergeCell ref="L92:M92"/>
    <mergeCell ref="B90:U90"/>
    <mergeCell ref="N86:O86"/>
    <mergeCell ref="B85:E85"/>
    <mergeCell ref="J91:K91"/>
    <mergeCell ref="L91:M91"/>
    <mergeCell ref="N91:O91"/>
    <mergeCell ref="L89:M89"/>
    <mergeCell ref="B87:U87"/>
    <mergeCell ref="B88:E88"/>
    <mergeCell ref="G88:I88"/>
    <mergeCell ref="J88:K88"/>
    <mergeCell ref="J83:K83"/>
    <mergeCell ref="L83:M83"/>
    <mergeCell ref="N89:O89"/>
    <mergeCell ref="B89:E89"/>
    <mergeCell ref="G89:I89"/>
    <mergeCell ref="N85:O85"/>
    <mergeCell ref="B86:E86"/>
    <mergeCell ref="G86:I86"/>
    <mergeCell ref="J86:K86"/>
    <mergeCell ref="L86:M86"/>
    <mergeCell ref="C34:S34"/>
    <mergeCell ref="B44:E44"/>
    <mergeCell ref="J44:K44"/>
    <mergeCell ref="L44:M44"/>
    <mergeCell ref="N44:O44"/>
    <mergeCell ref="G42:H42"/>
    <mergeCell ref="G43:H43"/>
    <mergeCell ref="G44:H44"/>
    <mergeCell ref="L41:M41"/>
    <mergeCell ref="L40:M40"/>
    <mergeCell ref="A58:A59"/>
    <mergeCell ref="G68:I68"/>
    <mergeCell ref="G70:I70"/>
    <mergeCell ref="G71:I71"/>
    <mergeCell ref="G62:I62"/>
    <mergeCell ref="J67:K67"/>
    <mergeCell ref="B67:E67"/>
    <mergeCell ref="B81:U81"/>
    <mergeCell ref="B82:E82"/>
    <mergeCell ref="G85:I85"/>
    <mergeCell ref="N68:O68"/>
    <mergeCell ref="B63:E63"/>
    <mergeCell ref="B65:E65"/>
    <mergeCell ref="B66:E66"/>
    <mergeCell ref="J63:K63"/>
    <mergeCell ref="J85:K85"/>
    <mergeCell ref="L85:M85"/>
    <mergeCell ref="B83:E83"/>
    <mergeCell ref="G83:I83"/>
    <mergeCell ref="N71:O71"/>
    <mergeCell ref="G63:I63"/>
    <mergeCell ref="G65:I65"/>
    <mergeCell ref="G82:I82"/>
    <mergeCell ref="J82:K82"/>
    <mergeCell ref="L82:M82"/>
    <mergeCell ref="N82:O82"/>
    <mergeCell ref="N83:O83"/>
    <mergeCell ref="B84:U84"/>
    <mergeCell ref="L71:M71"/>
    <mergeCell ref="B68:E68"/>
    <mergeCell ref="B70:E70"/>
    <mergeCell ref="B71:E71"/>
    <mergeCell ref="J68:K68"/>
    <mergeCell ref="J70:K70"/>
    <mergeCell ref="J71:K71"/>
    <mergeCell ref="B69:U69"/>
    <mergeCell ref="N70:O70"/>
    <mergeCell ref="L68:M68"/>
    <mergeCell ref="L66:M66"/>
    <mergeCell ref="J59:K59"/>
    <mergeCell ref="N66:O66"/>
    <mergeCell ref="J66:K66"/>
    <mergeCell ref="G66:I66"/>
    <mergeCell ref="L62:M62"/>
    <mergeCell ref="G67:I67"/>
    <mergeCell ref="N65:O65"/>
    <mergeCell ref="L63:M63"/>
    <mergeCell ref="L70:M70"/>
    <mergeCell ref="N62:O62"/>
    <mergeCell ref="L67:M67"/>
    <mergeCell ref="L65:M65"/>
    <mergeCell ref="B64:U64"/>
    <mergeCell ref="B58:E59"/>
    <mergeCell ref="P58:R58"/>
    <mergeCell ref="B61:U61"/>
    <mergeCell ref="J65:K65"/>
    <mergeCell ref="G60:I60"/>
    <mergeCell ref="B53:E53"/>
    <mergeCell ref="J60:K60"/>
    <mergeCell ref="J62:K62"/>
    <mergeCell ref="B62:E62"/>
    <mergeCell ref="N67:O67"/>
    <mergeCell ref="J41:K41"/>
    <mergeCell ref="J51:K51"/>
    <mergeCell ref="L54:M54"/>
    <mergeCell ref="L52:M52"/>
    <mergeCell ref="J52:K52"/>
    <mergeCell ref="N51:O51"/>
    <mergeCell ref="C31:S31"/>
    <mergeCell ref="A50:A51"/>
    <mergeCell ref="A39:A40"/>
    <mergeCell ref="B41:E41"/>
    <mergeCell ref="B45:E45"/>
    <mergeCell ref="F39:I39"/>
    <mergeCell ref="B39:E40"/>
    <mergeCell ref="N42:O42"/>
    <mergeCell ref="N41:O41"/>
    <mergeCell ref="J40:K40"/>
    <mergeCell ref="S58:U58"/>
    <mergeCell ref="F58:F59"/>
    <mergeCell ref="L59:M59"/>
    <mergeCell ref="P39:R39"/>
    <mergeCell ref="L42:M42"/>
    <mergeCell ref="J42:K42"/>
    <mergeCell ref="L43:M43"/>
    <mergeCell ref="N43:O43"/>
    <mergeCell ref="J39:O39"/>
    <mergeCell ref="N40:O40"/>
    <mergeCell ref="B42:E42"/>
    <mergeCell ref="B43:E43"/>
    <mergeCell ref="J43:K43"/>
    <mergeCell ref="P50:R50"/>
    <mergeCell ref="J50:O50"/>
    <mergeCell ref="N45:O45"/>
    <mergeCell ref="B46:R46"/>
    <mergeCell ref="J45:K45"/>
    <mergeCell ref="L45:M45"/>
    <mergeCell ref="F50:I50"/>
    <mergeCell ref="N60:O60"/>
    <mergeCell ref="B50:E51"/>
    <mergeCell ref="L51:M51"/>
    <mergeCell ref="B52:E52"/>
    <mergeCell ref="N52:O52"/>
    <mergeCell ref="G58:I59"/>
    <mergeCell ref="J58:O58"/>
    <mergeCell ref="J53:K53"/>
    <mergeCell ref="N59:O59"/>
    <mergeCell ref="N63:O63"/>
    <mergeCell ref="B60:E60"/>
    <mergeCell ref="L60:M60"/>
    <mergeCell ref="B72:U72"/>
    <mergeCell ref="B79:E79"/>
    <mergeCell ref="G79:I79"/>
    <mergeCell ref="J79:K79"/>
    <mergeCell ref="L79:M79"/>
    <mergeCell ref="N79:O79"/>
    <mergeCell ref="B77:E77"/>
    <mergeCell ref="G77:I77"/>
    <mergeCell ref="J77:K77"/>
    <mergeCell ref="L77:M77"/>
    <mergeCell ref="N77:O77"/>
    <mergeCell ref="B78:E78"/>
    <mergeCell ref="G78:I78"/>
    <mergeCell ref="J78:K78"/>
    <mergeCell ref="L78:M78"/>
    <mergeCell ref="N78:O78"/>
    <mergeCell ref="B75:U75"/>
    <mergeCell ref="B76:E76"/>
    <mergeCell ref="G76:I76"/>
    <mergeCell ref="J76:K76"/>
    <mergeCell ref="L76:M76"/>
    <mergeCell ref="N76:O76"/>
    <mergeCell ref="N73:O73"/>
    <mergeCell ref="B74:E74"/>
    <mergeCell ref="G74:I74"/>
    <mergeCell ref="J74:K74"/>
    <mergeCell ref="L74:M74"/>
    <mergeCell ref="N74:O74"/>
    <mergeCell ref="B73:E73"/>
    <mergeCell ref="G73:I73"/>
    <mergeCell ref="J73:K73"/>
    <mergeCell ref="L73:M73"/>
    <mergeCell ref="G9:N9"/>
    <mergeCell ref="G10:N10"/>
    <mergeCell ref="B14:C14"/>
    <mergeCell ref="B17:C17"/>
    <mergeCell ref="F14:M14"/>
    <mergeCell ref="F17:M17"/>
    <mergeCell ref="B13:C13"/>
    <mergeCell ref="B16:C16"/>
    <mergeCell ref="T13:U13"/>
    <mergeCell ref="T14:U14"/>
    <mergeCell ref="T16:U16"/>
    <mergeCell ref="T17:U17"/>
    <mergeCell ref="T19:U19"/>
    <mergeCell ref="B22:S22"/>
    <mergeCell ref="T20:U20"/>
    <mergeCell ref="B19:C19"/>
    <mergeCell ref="C24:R24"/>
    <mergeCell ref="K19:R19"/>
    <mergeCell ref="E20:F20"/>
    <mergeCell ref="G20:I20"/>
    <mergeCell ref="G19:I19"/>
    <mergeCell ref="E19:F19"/>
    <mergeCell ref="K20:R20"/>
    <mergeCell ref="B20:C20"/>
    <mergeCell ref="B80:U80"/>
    <mergeCell ref="B94:U94"/>
    <mergeCell ref="C25:R25"/>
    <mergeCell ref="C32:S32"/>
    <mergeCell ref="C33:S33"/>
    <mergeCell ref="N54:O54"/>
    <mergeCell ref="J54:K54"/>
    <mergeCell ref="B54:E54"/>
    <mergeCell ref="N53:O53"/>
    <mergeCell ref="L53:M53"/>
  </mergeCells>
  <phoneticPr fontId="12" type="noConversion"/>
  <pageMargins left="0.19685039370078741" right="0.19685039370078741" top="0.19685039370078741" bottom="0.19685039370078741" header="0.31496062992125984" footer="0.31496062992125984"/>
  <pageSetup paperSize="9" scale="70" orientation="landscape" verticalDpi="0" r:id="rId1"/>
  <rowBreaks count="3" manualBreakCount="3">
    <brk id="36" min="1" max="20" man="1"/>
    <brk id="66" min="1" max="20" man="1"/>
    <brk id="94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2021-02-10T14:09:37Z</cp:lastPrinted>
  <dcterms:created xsi:type="dcterms:W3CDTF">2019-01-14T08:15:45Z</dcterms:created>
  <dcterms:modified xsi:type="dcterms:W3CDTF">2021-02-18T12:31:19Z</dcterms:modified>
</cp:coreProperties>
</file>